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filterPrivacy="1" codeName="ThisWorkbook"/>
  <xr:revisionPtr revIDLastSave="0" documentId="13_ncr:1_{6342F16D-95B4-4BCD-BE6D-0FF02E861B86}" xr6:coauthVersionLast="47" xr6:coauthVersionMax="47" xr10:uidLastSave="{00000000-0000-0000-0000-000000000000}"/>
  <bookViews>
    <workbookView xWindow="-120" yWindow="-120" windowWidth="20730" windowHeight="11160" tabRatio="819" firstSheet="2" activeTab="8" xr2:uid="{00000000-000D-0000-FFFF-FFFF00000000}"/>
  </bookViews>
  <sheets>
    <sheet name="ИНДИКАТОР 1" sheetId="15" r:id="rId1"/>
    <sheet name="ИНДИКАТОР 2" sheetId="7" r:id="rId2"/>
    <sheet name="ИНДИКАТОР 3" sheetId="16" r:id="rId3"/>
    <sheet name="ИНДИКАТОР 4" sheetId="22" r:id="rId4"/>
    <sheet name="ИНДИКАТОР 5" sheetId="18" r:id="rId5"/>
    <sheet name="ИНДИКАТОР 6" sheetId="26" r:id="rId6"/>
    <sheet name="ИНДИКАТОР 7" sheetId="23" r:id="rId7"/>
    <sheet name="ИНДИКАТОР 8" sheetId="24" r:id="rId8"/>
    <sheet name="ИНДИКАТОР 9" sheetId="20" r:id="rId9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" i="23" l="1"/>
  <c r="F7" i="23"/>
  <c r="F24" i="26"/>
  <c r="F25" i="26"/>
  <c r="F23" i="26"/>
  <c r="D20" i="18"/>
  <c r="E3" i="18"/>
  <c r="E4" i="18"/>
  <c r="E5" i="18"/>
  <c r="E6" i="18"/>
  <c r="E7" i="18"/>
  <c r="E8" i="18"/>
  <c r="E9" i="18"/>
  <c r="E10" i="18"/>
  <c r="E11" i="18"/>
  <c r="E12" i="18"/>
  <c r="E13" i="18"/>
  <c r="E14" i="18"/>
  <c r="E15" i="18"/>
  <c r="E16" i="18"/>
  <c r="E17" i="18"/>
  <c r="E18" i="18"/>
  <c r="E19" i="18"/>
  <c r="E20" i="18"/>
  <c r="C20" i="18"/>
  <c r="P3" i="7"/>
  <c r="B3" i="24"/>
  <c r="G3" i="24"/>
  <c r="E10" i="23"/>
  <c r="D10" i="23"/>
  <c r="F9" i="23"/>
  <c r="F10" i="23"/>
  <c r="G5" i="22"/>
  <c r="G6" i="22"/>
  <c r="G7" i="22"/>
  <c r="G8" i="22"/>
  <c r="G4" i="16"/>
  <c r="G4" i="7"/>
  <c r="H14" i="15"/>
  <c r="I14" i="15"/>
  <c r="H4" i="15"/>
  <c r="J8" i="22"/>
  <c r="F5" i="20"/>
  <c r="J5" i="22"/>
  <c r="J6" i="22"/>
  <c r="J7" i="22"/>
  <c r="L7" i="20"/>
  <c r="L6" i="20"/>
  <c r="J7" i="20"/>
  <c r="J6" i="20"/>
  <c r="H7" i="20"/>
  <c r="H6" i="20"/>
  <c r="L5" i="20"/>
  <c r="J5" i="20"/>
  <c r="H5" i="20"/>
  <c r="F7" i="20"/>
  <c r="F6" i="20"/>
</calcChain>
</file>

<file path=xl/sharedStrings.xml><?xml version="1.0" encoding="utf-8"?>
<sst xmlns="http://schemas.openxmlformats.org/spreadsheetml/2006/main" count="275" uniqueCount="146">
  <si>
    <t>2.	Индикатор – Промена на проценета вредност на ЈН</t>
  </si>
  <si>
    <t>Последна верзија на ГПЈН</t>
  </si>
  <si>
    <t>Број на постапки</t>
  </si>
  <si>
    <t xml:space="preserve">3.	Индикатор – договорниот орган не го почитувал рокот за одлука </t>
  </si>
  <si>
    <t xml:space="preserve">Постапки со надминат рок за одлука </t>
  </si>
  <si>
    <t>Евалуирани постапки</t>
  </si>
  <si>
    <t>Број на договори</t>
  </si>
  <si>
    <t>5. Индикатор – Распределба на општинските јавни набавки на економски оператори</t>
  </si>
  <si>
    <t>Вкупна вредност на доделени договори</t>
  </si>
  <si>
    <t>Вкупно</t>
  </si>
  <si>
    <t>број</t>
  </si>
  <si>
    <t>%</t>
  </si>
  <si>
    <t>Постапки</t>
  </si>
  <si>
    <t>Обжалени постапки</t>
  </si>
  <si>
    <t>Усвоени жалби</t>
  </si>
  <si>
    <t>Одбиени жалби</t>
  </si>
  <si>
    <t>Објавени постапки</t>
  </si>
  <si>
    <t>Поништени постапки</t>
  </si>
  <si>
    <t>Не е поднесена ниту една или ниту една прифатлива понуда</t>
  </si>
  <si>
    <t>Оцени дека ТД содржи битни пропусти или недостатоци</t>
  </si>
  <si>
    <t xml:space="preserve">Содржина на оглас и ТД </t>
  </si>
  <si>
    <t xml:space="preserve">Содржина на измени на ТД и дополнителни информации </t>
  </si>
  <si>
    <t xml:space="preserve">Евалуација на понудите и причини за поништување на постапката </t>
  </si>
  <si>
    <t>Извор на податоци: ЕСЈН - ГПЈН.</t>
  </si>
  <si>
    <t>Краен рок за поднесување Понуда</t>
  </si>
  <si>
    <t>Број на оглас</t>
  </si>
  <si>
    <t>Датум на објава</t>
  </si>
  <si>
    <t>реден број</t>
  </si>
  <si>
    <t>Вид на постапка</t>
  </si>
  <si>
    <t>Датум на донесена Одлука</t>
  </si>
  <si>
    <t>Законски рок за донесување Одлука</t>
  </si>
  <si>
    <t>Разлика во денови</t>
  </si>
  <si>
    <t xml:space="preserve">Извор на податоци: ЕСЈН - податок од најнови одлуки. </t>
  </si>
  <si>
    <t>ТАБЕЛА на еваулирани постапки</t>
  </si>
  <si>
    <t>* НАПОМЕНА. Во табелата се маркираат постапките со надминат рок.</t>
  </si>
  <si>
    <t>Р.б. на постапки со надминат рок</t>
  </si>
  <si>
    <t>ПОП</t>
  </si>
  <si>
    <t>НМВ</t>
  </si>
  <si>
    <t xml:space="preserve">% на постапки со надминат рок за одлука </t>
  </si>
  <si>
    <t>Број на постапки на општината</t>
  </si>
  <si>
    <t>Просечен број на постапки на сите општини во РСМ</t>
  </si>
  <si>
    <t xml:space="preserve">Извор на податоци: ЕСЈН - Отворени податоци </t>
  </si>
  <si>
    <t>% учество на доделени договори на ЕО во вкупната вредност на  договорите на ДО</t>
  </si>
  <si>
    <t>Првична ПВ</t>
  </si>
  <si>
    <t>Променета ПВ</t>
  </si>
  <si>
    <t>Причина за измена            </t>
  </si>
  <si>
    <t>% на измена на првична вредност</t>
  </si>
  <si>
    <t>Оглас број</t>
  </si>
  <si>
    <t>Вкупна вредност на склучени договори за ЈН на ниво на општина</t>
  </si>
  <si>
    <t>Број на склучени договори  со ЕО управувани од жени</t>
  </si>
  <si>
    <t xml:space="preserve">Вкупна вредност на доделени договори управувани од жени </t>
  </si>
  <si>
    <t>% учество на доделени договори на ЕО управувани од жени во вкупната вредност на  договорите на ДО</t>
  </si>
  <si>
    <t>Прва верзија на ГПЈН</t>
  </si>
  <si>
    <t xml:space="preserve">% на измена на ГПЈН </t>
  </si>
  <si>
    <t>Број на набавки</t>
  </si>
  <si>
    <t>Број на нови набавки кои не биле вклучени во основната верзија на ГПЈН</t>
  </si>
  <si>
    <t>1.1.	Индикатор – Измена на ГПЈН</t>
  </si>
  <si>
    <t>Број на незапочнати  набавки</t>
  </si>
  <si>
    <t>% на незапочнати набавки</t>
  </si>
  <si>
    <t>Реализација на ГПЈН              (во %)</t>
  </si>
  <si>
    <t xml:space="preserve">                        1.2. Индикатор – Реализaција на ГПЈН</t>
  </si>
  <si>
    <t xml:space="preserve">Извор на податоци: ЕСЈН - Досие на постапка (одлука за дополнување на средства). </t>
  </si>
  <si>
    <t xml:space="preserve">Извор на податоци: ЕСЈН - Досие на постапката (Одлука за јавна набавка, Одлука за дополнување на средства).  </t>
  </si>
  <si>
    <t>Табела на постапки со изменета (зголемена) проценета вредност</t>
  </si>
  <si>
    <t xml:space="preserve"> % на постапки (огласи) за набавка со променета проценета вредност </t>
  </si>
  <si>
    <t>Број на постапки (огласи)</t>
  </si>
  <si>
    <t>Понудувачите понудиле цени и услови кои се понеповолни од реалните на пазарот</t>
  </si>
  <si>
    <t>* Вкупната вредност за показателот на ниво на сите општини се добива со селектирање на сите општини во ЕСЈН во делот за „Отворени податоци“</t>
  </si>
  <si>
    <t>Број на добиени понуди</t>
  </si>
  <si>
    <t>Вкупно добиени понуди</t>
  </si>
  <si>
    <t xml:space="preserve">Извор на податоци: ЕСЈН - известување за склучен договор /РС. </t>
  </si>
  <si>
    <t>Просечен број на понуди по договор</t>
  </si>
  <si>
    <t>Број на договори само со 1 понуда</t>
  </si>
  <si>
    <t>6. Индикатор – Просечен број на понуди, застапеност на договори со 1 понуда</t>
  </si>
  <si>
    <t>7.	 Индикатор – Измена на договорот за време на негова важност</t>
  </si>
  <si>
    <t>Вкупен број на склучени договори</t>
  </si>
  <si>
    <t>% на изменети договори</t>
  </si>
  <si>
    <t>Најчеста причина за измена</t>
  </si>
  <si>
    <t xml:space="preserve">Извор на податоци: ЕСЈН - Известување за склучен договор и Измена на склучен договор. </t>
  </si>
  <si>
    <t xml:space="preserve">Извор на податоци: ЕСЈН – Отворени податоци и скенирани договори прикачени со секое Известување за склучен договор. </t>
  </si>
  <si>
    <t>Извор на податоци:  ЕСЈН - Огласи и Е-жалби</t>
  </si>
  <si>
    <t>ЕСЈН-Електронски систем за јавни набавки</t>
  </si>
  <si>
    <t>ГПЈН-Годишен план за јавни набавки</t>
  </si>
  <si>
    <t>ПВ-Проценета вредност</t>
  </si>
  <si>
    <t>ЈН-Јавни набавки</t>
  </si>
  <si>
    <t>ОП-Отворена постапка</t>
  </si>
  <si>
    <t>ПОП-Поедноставена отворена постапка</t>
  </si>
  <si>
    <t>НМБ-Набавки од мала вредност</t>
  </si>
  <si>
    <t>4. Индикатор – Поништени постапки за јавни набавки</t>
  </si>
  <si>
    <t>ТД-Тендерска документација</t>
  </si>
  <si>
    <t>ЕО-Економски оператор</t>
  </si>
  <si>
    <t>ДО-Договорен орган</t>
  </si>
  <si>
    <t>8. Индикатор – Родова интеграција во склучените договори за јавни набавки</t>
  </si>
  <si>
    <t>9. Индикатор – Обжалени постапки за јавни набавки</t>
  </si>
  <si>
    <t>Вкупен Број</t>
  </si>
  <si>
    <t>РС-Рамковна спогодба</t>
  </si>
  <si>
    <t>Приватна агенција за вработување АНТОРИС Скопје</t>
  </si>
  <si>
    <t>2 измени се поради потреба од изведување на дополнителни количини утврдени од надзорен орган на постапки за реконструкција на улици и 1 измена е заради потреба од дополнителни средства за времени вработени</t>
  </si>
  <si>
    <t>2 измени се поради потреба од изведување на дополнителни количини и изведување на непредвидени работи утврдени од надзорен орган на постапки за реконструкција на улици</t>
  </si>
  <si>
    <t>Вкупно започнати постапки (објавени огласи) во 2025</t>
  </si>
  <si>
    <t>Постапки (огласи) за набавка со променета проценета вредност во Одлуката за ЈН во 2025</t>
  </si>
  <si>
    <t>20872/2025</t>
  </si>
  <si>
    <t>Краток временски период за реализација</t>
  </si>
  <si>
    <t>00391/2025</t>
  </si>
  <si>
    <t>02441/2025</t>
  </si>
  <si>
    <t>06283/2025</t>
  </si>
  <si>
    <t>06675/2025</t>
  </si>
  <si>
    <t>09349/2025</t>
  </si>
  <si>
    <t>09546/2025</t>
  </si>
  <si>
    <t>09806/2025</t>
  </si>
  <si>
    <t>10136/2025</t>
  </si>
  <si>
    <t>10360/2025</t>
  </si>
  <si>
    <t>10847/2025</t>
  </si>
  <si>
    <t>10858/2025</t>
  </si>
  <si>
    <t>12142/2025</t>
  </si>
  <si>
    <t>14466/2025</t>
  </si>
  <si>
    <t>14491/2025</t>
  </si>
  <si>
    <t>14436/2025</t>
  </si>
  <si>
    <t>12828/2025</t>
  </si>
  <si>
    <t>17289/2025</t>
  </si>
  <si>
    <t>20488/2025</t>
  </si>
  <si>
    <t>20908/2025</t>
  </si>
  <si>
    <t>Трговско друштво за вработување на инвалидни лица за производство, трговија и услуги УНИСТАР ТРЕЈД ДООЕЛ Велес</t>
  </si>
  <si>
    <t>Друштво за проектирање, ревизии, инженеринг и консултантски услуги ГЕОМАП ДИЗАЈН ДООЕЛ Скопје</t>
  </si>
  <si>
    <t>Друштво за геодетски работи, трговија и услуги Гео Балкан увоз-извоз ДООЕЛ Битола</t>
  </si>
  <si>
    <t xml:space="preserve">Друштво за производство, трговија и услуги ДАДИ-КОМПАНИ с.Јакимово, Виница </t>
  </si>
  <si>
    <t>Друштво за транспорт и услуги ЕМРАХ ИНТЕРТРАНС ДООЕЛ Зелениково, Зелениково</t>
  </si>
  <si>
    <t>Друштво за производство, трговија и услуги „ ПЦ Контрол Хардвер ДООЕЛ увоз-извоз Струмица</t>
  </si>
  <si>
    <t>Друштво за производство , услуги и трговија КОД ИНЖЕНЕРИНГ Стојко Стамболиски ДООЕЛ увоз-извоз,Скопје</t>
  </si>
  <si>
    <t>Друштво за производство, градежништво, инженеринг, трговија и услуги ЛИСА-КОМ МС ДООЕЛ експорт-импорт Кавадарци</t>
  </si>
  <si>
    <t xml:space="preserve">МОТОРНИ ВОЗИЛА ЏОНИ ДЕЈАН КРСТЕВ, Градско, </t>
  </si>
  <si>
    <t xml:space="preserve">Друштво за автотранспорт, трговија и услуги Пан – Промет извоз-увоз ДООЕЛ Велес, </t>
  </si>
  <si>
    <t>Друштво за производство, трговија и услуги МАСТЕР СЕРВИС ДООЕЛ експорт-импорт Скопје</t>
  </si>
  <si>
    <t>Друштво за производство, трговија и угостителство СПЕЦИЈАЛ – ПРОДУКТ ДООЕЛ Скопје</t>
  </si>
  <si>
    <t>Друштво за градежништво, производство и услуги БВ ИНЖЕНЕРИНГ Битола ДООЕЛ</t>
  </si>
  <si>
    <t>Друштво за сточарство, производство, трговија и услуги ТЕ-ТЕ ИНЖЕНЕРИНГ ДООЕЛ</t>
  </si>
  <si>
    <t>Друштво за проектирање, инженеринг,трговија и услуги МГ ПРОЕКТ ДООЕЛ Скопје</t>
  </si>
  <si>
    <t>Заштитно друштво печатница ГРАФО ПРОМ Битола ДООЕЛ</t>
  </si>
  <si>
    <t>Вкупен број на изменети договори</t>
  </si>
  <si>
    <t>01341/2025</t>
  </si>
  <si>
    <t>01529/2025</t>
  </si>
  <si>
    <t>08911/2025</t>
  </si>
  <si>
    <t>09006/2025</t>
  </si>
  <si>
    <t>09595/2025</t>
  </si>
  <si>
    <t>09816/2025</t>
  </si>
  <si>
    <t>15013/2025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</si>
</sst>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d"/>
  </numFmts>
  <fonts count="33" x14ac:knownFonts="1">
    <font>
      <sz val="11"/>
      <color theme="1" tint="0.2499465926084170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4"/>
      <name val="Calibri"/>
      <family val="2"/>
      <scheme val="minor"/>
    </font>
    <font>
      <b/>
      <sz val="20"/>
      <color theme="4"/>
      <name val="Calibri"/>
      <family val="2"/>
      <scheme val="minor"/>
    </font>
    <font>
      <b/>
      <sz val="16"/>
      <color theme="1" tint="0.34998626667073579"/>
      <name val="Calibri"/>
      <family val="2"/>
      <scheme val="minor"/>
    </font>
    <font>
      <b/>
      <sz val="36"/>
      <color theme="1" tint="0.34998626667073579"/>
      <name val="Calibri"/>
      <family val="2"/>
      <scheme val="major"/>
    </font>
    <font>
      <sz val="11"/>
      <color theme="1" tint="0.24994659260841701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20"/>
      <color theme="4"/>
      <name val="Calibri"/>
      <family val="2"/>
      <scheme val="minor"/>
    </font>
    <font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2"/>
      <color theme="1" tint="0.24994659260841701"/>
      <name val="Arial"/>
      <family val="2"/>
    </font>
    <font>
      <b/>
      <sz val="12"/>
      <color theme="1" tint="0.24994659260841701"/>
      <name val="Arial"/>
      <family val="2"/>
    </font>
    <font>
      <b/>
      <sz val="12"/>
      <color rgb="FFFF0000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rgb="FFFF0000"/>
      <name val="Arial"/>
      <family val="2"/>
    </font>
    <font>
      <b/>
      <sz val="12"/>
      <color rgb="FFC00000"/>
      <name val="Arial"/>
      <family val="2"/>
    </font>
    <font>
      <sz val="12"/>
      <color theme="1" tint="0.24994659260841701"/>
      <name val="Arial"/>
      <family val="2"/>
      <charset val="204"/>
    </font>
    <font>
      <sz val="12"/>
      <name val="Arial"/>
      <family val="2"/>
      <charset val="204"/>
    </font>
    <font>
      <b/>
      <sz val="12"/>
      <color theme="1" tint="0.24994659260841701"/>
      <name val="Arial"/>
      <family val="2"/>
      <charset val="204"/>
    </font>
    <font>
      <b/>
      <sz val="12"/>
      <color rgb="FFFF0000"/>
      <name val="Arial"/>
      <family val="2"/>
      <charset val="204"/>
    </font>
    <font>
      <u/>
      <sz val="11"/>
      <color theme="10"/>
      <name val="Calibri"/>
      <family val="2"/>
    </font>
    <font>
      <sz val="10"/>
      <color rgb="FFFF0000"/>
      <name val="Arial"/>
      <family val="2"/>
    </font>
    <font>
      <b/>
      <sz val="11"/>
      <color rgb="FFFF0000"/>
      <name val="Arial"/>
      <family val="2"/>
    </font>
    <font>
      <b/>
      <sz val="11"/>
      <color theme="1" tint="0.24994659260841701"/>
      <name val="Arial"/>
      <family val="2"/>
    </font>
    <font>
      <sz val="11"/>
      <color theme="1" tint="0.24994659260841701"/>
      <name val="Arial"/>
      <family val="2"/>
    </font>
    <font>
      <b/>
      <sz val="9"/>
      <color theme="1"/>
      <name val="Arial"/>
      <family val="2"/>
    </font>
    <font>
      <b/>
      <sz val="12"/>
      <color theme="1" tint="0.249977111117893"/>
      <name val="Arial"/>
      <family val="2"/>
    </font>
    <font>
      <sz val="12"/>
      <color rgb="FFFF0000"/>
      <name val="Arial"/>
      <family val="2"/>
      <charset val="204"/>
    </font>
    <font>
      <b/>
      <sz val="12"/>
      <color theme="1" tint="0.249977111117893"/>
      <name val="Arial"/>
      <family val="2"/>
      <charset val="204"/>
    </font>
  </fonts>
  <fills count="1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BFBFB"/>
        <bgColor indexed="64"/>
      </patternFill>
    </fill>
  </fills>
  <borders count="39">
    <border>
      <left/>
      <right/>
      <top/>
      <bottom/>
      <diagonal/>
    </border>
    <border>
      <left style="thin">
        <color theme="0" tint="-0.14996795556505021"/>
      </left>
      <right/>
      <top style="medium">
        <color theme="4"/>
      </top>
      <bottom style="thin">
        <color theme="4"/>
      </bottom>
      <diagonal/>
    </border>
    <border>
      <left style="medium">
        <color theme="4"/>
      </left>
      <right/>
      <top/>
      <bottom/>
      <diagonal/>
    </border>
    <border>
      <left style="thick">
        <color theme="0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ck">
        <color indexed="64"/>
      </left>
      <right style="medium">
        <color auto="1"/>
      </right>
      <top style="thick">
        <color indexed="64"/>
      </top>
      <bottom style="medium">
        <color auto="1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1">
    <xf numFmtId="0" fontId="0" fillId="0" borderId="0"/>
    <xf numFmtId="0" fontId="5" fillId="0" borderId="0" applyNumberFormat="0" applyFill="0" applyBorder="0" applyAlignment="0" applyProtection="0"/>
    <xf numFmtId="0" fontId="2" fillId="0" borderId="0" applyNumberFormat="0" applyAlignment="0" applyProtection="0"/>
    <xf numFmtId="0" fontId="10" fillId="9" borderId="3" applyNumberFormat="0" applyAlignment="0" applyProtection="0"/>
    <xf numFmtId="14" fontId="7" fillId="2" borderId="2" applyProtection="0">
      <alignment horizontal="center" vertical="center"/>
    </xf>
    <xf numFmtId="164" fontId="11" fillId="9" borderId="3" applyProtection="0">
      <alignment horizontal="center" vertical="center"/>
    </xf>
    <xf numFmtId="0" fontId="3" fillId="0" borderId="1" applyBorder="0">
      <alignment vertical="center"/>
    </xf>
    <xf numFmtId="0" fontId="4" fillId="0" borderId="0">
      <alignment horizontal="left" vertical="center" wrapText="1" indent="1"/>
    </xf>
    <xf numFmtId="0" fontId="6" fillId="0" borderId="0" applyNumberFormat="0" applyFont="0" applyFill="0" applyBorder="0">
      <alignment horizontal="left" vertical="top" wrapText="1" indent="1"/>
    </xf>
    <xf numFmtId="0" fontId="6" fillId="0" borderId="4" applyNumberFormat="0" applyFont="0" applyFill="0">
      <alignment horizontal="left" vertical="top" wrapText="1" indent="1"/>
    </xf>
    <xf numFmtId="0" fontId="9" fillId="0" borderId="0">
      <alignment horizontal="left" vertical="center" wrapText="1" indent="1"/>
    </xf>
    <xf numFmtId="164" fontId="8" fillId="4" borderId="3" applyNumberFormat="0" applyFont="0" applyBorder="0" applyAlignment="0">
      <alignment horizontal="center" vertical="center"/>
    </xf>
    <xf numFmtId="164" fontId="8" fillId="5" borderId="3" applyNumberFormat="0" applyFont="0" applyBorder="0" applyAlignment="0">
      <alignment horizontal="center" vertical="center"/>
    </xf>
    <xf numFmtId="164" fontId="8" fillId="6" borderId="3" applyNumberFormat="0" applyFont="0" applyBorder="0" applyAlignment="0">
      <alignment horizontal="center" vertical="center"/>
    </xf>
    <xf numFmtId="164" fontId="8" fillId="7" borderId="3" applyNumberFormat="0" applyFont="0" applyBorder="0" applyAlignment="0">
      <alignment horizontal="center" vertical="center"/>
    </xf>
    <xf numFmtId="164" fontId="8" fillId="2" borderId="3" applyNumberFormat="0" applyFont="0" applyBorder="0" applyAlignment="0">
      <alignment horizontal="center" vertical="center"/>
    </xf>
    <xf numFmtId="164" fontId="8" fillId="3" borderId="3" applyNumberFormat="0" applyFont="0" applyBorder="0" applyAlignment="0">
      <alignment horizontal="center" vertical="center"/>
    </xf>
    <xf numFmtId="164" fontId="8" fillId="8" borderId="3" applyNumberFormat="0" applyFont="0" applyBorder="0" applyAlignment="0">
      <alignment horizontal="center" vertical="center"/>
    </xf>
    <xf numFmtId="0" fontId="1" fillId="0" borderId="0"/>
    <xf numFmtId="0" fontId="24" fillId="0" borderId="0" applyNumberFormat="0" applyFill="0" applyBorder="0" applyAlignment="0" applyProtection="0">
      <alignment vertical="top"/>
      <protection locked="0"/>
    </xf>
    <xf numFmtId="9" fontId="6" fillId="0" borderId="0" applyFont="0" applyFill="0" applyBorder="0" applyAlignment="0" applyProtection="0"/>
  </cellStyleXfs>
  <cellXfs count="202">
    <xf numFmtId="0" fontId="0" fillId="0" borderId="0" xfId="0"/>
    <xf numFmtId="0" fontId="13" fillId="0" borderId="0" xfId="0" applyFont="1"/>
    <xf numFmtId="0" fontId="12" fillId="0" borderId="0" xfId="0" applyFont="1"/>
    <xf numFmtId="0" fontId="12" fillId="12" borderId="0" xfId="0" applyFont="1" applyFill="1"/>
    <xf numFmtId="0" fontId="13" fillId="10" borderId="0" xfId="0" applyFont="1" applyFill="1"/>
    <xf numFmtId="0" fontId="13" fillId="0" borderId="14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 wrapText="1"/>
    </xf>
    <xf numFmtId="4" fontId="13" fillId="0" borderId="15" xfId="0" applyNumberFormat="1" applyFont="1" applyBorder="1" applyAlignment="1">
      <alignment horizontal="center" vertical="center"/>
    </xf>
    <xf numFmtId="0" fontId="13" fillId="12" borderId="10" xfId="0" applyFont="1" applyFill="1" applyBorder="1" applyAlignment="1">
      <alignment horizontal="center" vertical="center"/>
    </xf>
    <xf numFmtId="0" fontId="13" fillId="12" borderId="15" xfId="0" applyFont="1" applyFill="1" applyBorder="1" applyAlignment="1">
      <alignment horizontal="center" vertical="center"/>
    </xf>
    <xf numFmtId="0" fontId="13" fillId="12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0" fontId="13" fillId="12" borderId="0" xfId="0" applyFont="1" applyFill="1"/>
    <xf numFmtId="0" fontId="12" fillId="12" borderId="0" xfId="0" applyFont="1" applyFill="1" applyAlignment="1">
      <alignment wrapText="1"/>
    </xf>
    <xf numFmtId="0" fontId="12" fillId="0" borderId="0" xfId="0" applyFont="1" applyAlignment="1">
      <alignment vertical="center"/>
    </xf>
    <xf numFmtId="0" fontId="12" fillId="10" borderId="13" xfId="0" applyFont="1" applyFill="1" applyBorder="1" applyAlignment="1">
      <alignment wrapText="1"/>
    </xf>
    <xf numFmtId="0" fontId="12" fillId="0" borderId="13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 wrapText="1"/>
    </xf>
    <xf numFmtId="0" fontId="12" fillId="10" borderId="13" xfId="0" applyFont="1" applyFill="1" applyBorder="1" applyAlignment="1">
      <alignment horizontal="center" vertical="center"/>
    </xf>
    <xf numFmtId="0" fontId="12" fillId="0" borderId="13" xfId="0" applyFont="1" applyBorder="1"/>
    <xf numFmtId="0" fontId="16" fillId="0" borderId="0" xfId="18" applyFont="1"/>
    <xf numFmtId="0" fontId="16" fillId="0" borderId="0" xfId="18" applyFont="1" applyAlignment="1">
      <alignment horizontal="left" vertical="center" indent="5"/>
    </xf>
    <xf numFmtId="0" fontId="16" fillId="12" borderId="0" xfId="18" applyFont="1" applyFill="1"/>
    <xf numFmtId="0" fontId="15" fillId="0" borderId="6" xfId="0" applyFont="1" applyBorder="1" applyAlignment="1">
      <alignment horizontal="center" vertical="center" wrapText="1"/>
    </xf>
    <xf numFmtId="4" fontId="13" fillId="0" borderId="16" xfId="0" applyNumberFormat="1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 wrapText="1"/>
    </xf>
    <xf numFmtId="0" fontId="15" fillId="0" borderId="20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12" borderId="8" xfId="0" applyFont="1" applyFill="1" applyBorder="1" applyAlignment="1">
      <alignment horizontal="center" vertical="center"/>
    </xf>
    <xf numFmtId="0" fontId="13" fillId="0" borderId="25" xfId="0" applyFont="1" applyBorder="1" applyAlignment="1">
      <alignment horizontal="center" vertical="center" wrapText="1"/>
    </xf>
    <xf numFmtId="0" fontId="13" fillId="12" borderId="0" xfId="0" applyFont="1" applyFill="1" applyAlignment="1">
      <alignment horizontal="left" vertical="center" wrapText="1"/>
    </xf>
    <xf numFmtId="2" fontId="13" fillId="12" borderId="0" xfId="0" applyNumberFormat="1" applyFont="1" applyFill="1" applyAlignment="1">
      <alignment horizontal="center" vertical="center"/>
    </xf>
    <xf numFmtId="4" fontId="14" fillId="0" borderId="13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4" fontId="18" fillId="0" borderId="13" xfId="0" applyNumberFormat="1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wrapText="1"/>
    </xf>
    <xf numFmtId="0" fontId="18" fillId="0" borderId="26" xfId="0" applyFont="1" applyBorder="1" applyAlignment="1">
      <alignment horizontal="center" vertical="center"/>
    </xf>
    <xf numFmtId="0" fontId="22" fillId="0" borderId="13" xfId="0" applyFont="1" applyBorder="1" applyAlignment="1">
      <alignment horizontal="right" vertical="center"/>
    </xf>
    <xf numFmtId="4" fontId="14" fillId="0" borderId="13" xfId="0" applyNumberFormat="1" applyFont="1" applyBorder="1" applyAlignment="1">
      <alignment horizontal="right" vertical="center"/>
    </xf>
    <xf numFmtId="0" fontId="23" fillId="0" borderId="10" xfId="0" applyFont="1" applyBorder="1" applyAlignment="1">
      <alignment horizontal="center" vertical="center"/>
    </xf>
    <xf numFmtId="4" fontId="23" fillId="0" borderId="15" xfId="0" applyNumberFormat="1" applyFont="1" applyBorder="1" applyAlignment="1">
      <alignment horizontal="right" vertical="center"/>
    </xf>
    <xf numFmtId="0" fontId="23" fillId="0" borderId="16" xfId="0" applyFont="1" applyBorder="1" applyAlignment="1">
      <alignment horizontal="center" vertical="center"/>
    </xf>
    <xf numFmtId="4" fontId="23" fillId="0" borderId="13" xfId="0" applyNumberFormat="1" applyFont="1" applyBorder="1" applyAlignment="1">
      <alignment vertical="center"/>
    </xf>
    <xf numFmtId="0" fontId="12" fillId="10" borderId="0" xfId="0" applyFont="1" applyFill="1"/>
    <xf numFmtId="0" fontId="15" fillId="10" borderId="13" xfId="0" applyFont="1" applyFill="1" applyBorder="1" applyAlignment="1">
      <alignment horizontal="center" vertical="center"/>
    </xf>
    <xf numFmtId="4" fontId="14" fillId="10" borderId="13" xfId="0" applyNumberFormat="1" applyFont="1" applyFill="1" applyBorder="1" applyAlignment="1">
      <alignment horizontal="center" vertical="center"/>
    </xf>
    <xf numFmtId="4" fontId="21" fillId="10" borderId="13" xfId="0" applyNumberFormat="1" applyFont="1" applyFill="1" applyBorder="1" applyAlignment="1">
      <alignment horizontal="center" vertical="center"/>
    </xf>
    <xf numFmtId="0" fontId="13" fillId="10" borderId="14" xfId="0" applyFont="1" applyFill="1" applyBorder="1" applyAlignment="1">
      <alignment horizontal="center" vertical="center" wrapText="1"/>
    </xf>
    <xf numFmtId="0" fontId="18" fillId="10" borderId="5" xfId="0" applyFont="1" applyFill="1" applyBorder="1" applyAlignment="1">
      <alignment horizontal="center" vertical="center"/>
    </xf>
    <xf numFmtId="3" fontId="14" fillId="10" borderId="13" xfId="0" applyNumberFormat="1" applyFont="1" applyFill="1" applyBorder="1" applyAlignment="1">
      <alignment horizontal="center" vertical="center"/>
    </xf>
    <xf numFmtId="3" fontId="14" fillId="10" borderId="15" xfId="0" applyNumberFormat="1" applyFont="1" applyFill="1" applyBorder="1" applyAlignment="1">
      <alignment horizontal="center" vertical="center"/>
    </xf>
    <xf numFmtId="3" fontId="13" fillId="10" borderId="15" xfId="0" applyNumberFormat="1" applyFont="1" applyFill="1" applyBorder="1" applyAlignment="1">
      <alignment horizontal="center" vertical="center"/>
    </xf>
    <xf numFmtId="0" fontId="12" fillId="10" borderId="16" xfId="0" applyFont="1" applyFill="1" applyBorder="1" applyAlignment="1">
      <alignment horizontal="center" vertical="center"/>
    </xf>
    <xf numFmtId="0" fontId="17" fillId="10" borderId="13" xfId="18" applyFont="1" applyFill="1" applyBorder="1" applyAlignment="1">
      <alignment horizontal="center" vertical="center" wrapText="1"/>
    </xf>
    <xf numFmtId="0" fontId="16" fillId="12" borderId="0" xfId="18" applyFont="1" applyFill="1" applyAlignment="1">
      <alignment horizontal="left" vertical="center" indent="5"/>
    </xf>
    <xf numFmtId="2" fontId="23" fillId="0" borderId="13" xfId="0" applyNumberFormat="1" applyFont="1" applyBorder="1" applyAlignment="1">
      <alignment horizontal="right" vertical="center"/>
    </xf>
    <xf numFmtId="0" fontId="18" fillId="0" borderId="0" xfId="19" applyFont="1" applyAlignment="1" applyProtection="1">
      <alignment horizontal="center" vertical="center"/>
    </xf>
    <xf numFmtId="4" fontId="12" fillId="0" borderId="13" xfId="0" applyNumberFormat="1" applyFont="1" applyBorder="1" applyAlignment="1">
      <alignment horizontal="center" vertical="center"/>
    </xf>
    <xf numFmtId="4" fontId="13" fillId="0" borderId="13" xfId="0" applyNumberFormat="1" applyFont="1" applyBorder="1" applyAlignment="1">
      <alignment horizontal="center" vertical="center"/>
    </xf>
    <xf numFmtId="0" fontId="25" fillId="0" borderId="13" xfId="0" applyFont="1" applyBorder="1" applyAlignment="1">
      <alignment horizontal="center" vertical="center" wrapText="1"/>
    </xf>
    <xf numFmtId="0" fontId="18" fillId="13" borderId="26" xfId="0" applyFont="1" applyFill="1" applyBorder="1" applyAlignment="1">
      <alignment horizontal="center" vertical="center"/>
    </xf>
    <xf numFmtId="0" fontId="18" fillId="0" borderId="26" xfId="0" applyFont="1" applyBorder="1" applyAlignment="1">
      <alignment horizontal="center" vertical="center" wrapText="1"/>
    </xf>
    <xf numFmtId="0" fontId="17" fillId="10" borderId="16" xfId="18" applyFont="1" applyFill="1" applyBorder="1" applyAlignment="1">
      <alignment horizontal="center" vertical="center" wrapText="1"/>
    </xf>
    <xf numFmtId="0" fontId="18" fillId="10" borderId="26" xfId="0" applyFont="1" applyFill="1" applyBorder="1" applyAlignment="1">
      <alignment horizontal="center" vertical="center"/>
    </xf>
    <xf numFmtId="3" fontId="14" fillId="10" borderId="13" xfId="18" applyNumberFormat="1" applyFont="1" applyFill="1" applyBorder="1" applyAlignment="1">
      <alignment horizontal="center" vertical="center"/>
    </xf>
    <xf numFmtId="3" fontId="16" fillId="10" borderId="13" xfId="18" applyNumberFormat="1" applyFont="1" applyFill="1" applyBorder="1" applyAlignment="1">
      <alignment horizontal="center" vertical="center"/>
    </xf>
    <xf numFmtId="0" fontId="26" fillId="12" borderId="0" xfId="0" applyFont="1" applyFill="1" applyAlignment="1">
      <alignment horizontal="center" vertical="center"/>
    </xf>
    <xf numFmtId="0" fontId="28" fillId="0" borderId="0" xfId="0" applyFont="1"/>
    <xf numFmtId="0" fontId="27" fillId="12" borderId="13" xfId="0" applyFont="1" applyFill="1" applyBorder="1" applyAlignment="1">
      <alignment horizontal="left" vertical="center" wrapText="1"/>
    </xf>
    <xf numFmtId="0" fontId="18" fillId="0" borderId="13" xfId="0" applyFont="1" applyBorder="1" applyAlignment="1">
      <alignment horizontal="center" vertical="center"/>
    </xf>
    <xf numFmtId="0" fontId="26" fillId="11" borderId="13" xfId="0" applyFont="1" applyFill="1" applyBorder="1" applyAlignment="1">
      <alignment horizontal="right" vertical="center" wrapText="1"/>
    </xf>
    <xf numFmtId="4" fontId="14" fillId="11" borderId="13" xfId="0" applyNumberFormat="1" applyFont="1" applyFill="1" applyBorder="1" applyAlignment="1">
      <alignment horizontal="right" vertical="center"/>
    </xf>
    <xf numFmtId="4" fontId="14" fillId="11" borderId="13" xfId="0" applyNumberFormat="1" applyFont="1" applyFill="1" applyBorder="1" applyAlignment="1">
      <alignment horizontal="center" vertical="center"/>
    </xf>
    <xf numFmtId="0" fontId="14" fillId="11" borderId="13" xfId="0" applyFont="1" applyFill="1" applyBorder="1" applyAlignment="1">
      <alignment horizontal="center" vertical="center"/>
    </xf>
    <xf numFmtId="0" fontId="29" fillId="10" borderId="13" xfId="18" applyFont="1" applyFill="1" applyBorder="1" applyAlignment="1">
      <alignment horizontal="left" wrapText="1"/>
    </xf>
    <xf numFmtId="0" fontId="29" fillId="10" borderId="13" xfId="18" applyFont="1" applyFill="1" applyBorder="1" applyAlignment="1">
      <alignment horizontal="left" vertical="center" wrapText="1"/>
    </xf>
    <xf numFmtId="0" fontId="31" fillId="10" borderId="5" xfId="0" applyFont="1" applyFill="1" applyBorder="1" applyAlignment="1">
      <alignment horizontal="center" vertical="center" wrapText="1"/>
    </xf>
    <xf numFmtId="0" fontId="14" fillId="10" borderId="14" xfId="0" applyFont="1" applyFill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/>
    </xf>
    <xf numFmtId="14" fontId="18" fillId="10" borderId="26" xfId="0" applyNumberFormat="1" applyFont="1" applyFill="1" applyBorder="1" applyAlignment="1">
      <alignment horizontal="center" vertical="center"/>
    </xf>
    <xf numFmtId="14" fontId="18" fillId="0" borderId="26" xfId="0" applyNumberFormat="1" applyFont="1" applyBorder="1" applyAlignment="1">
      <alignment horizontal="center" vertical="center"/>
    </xf>
    <xf numFmtId="14" fontId="18" fillId="13" borderId="26" xfId="0" applyNumberFormat="1" applyFont="1" applyFill="1" applyBorder="1" applyAlignment="1">
      <alignment horizontal="center" vertical="center"/>
    </xf>
    <xf numFmtId="4" fontId="23" fillId="0" borderId="27" xfId="0" applyNumberFormat="1" applyFont="1" applyBorder="1" applyAlignment="1">
      <alignment horizontal="center" vertical="center"/>
    </xf>
    <xf numFmtId="0" fontId="18" fillId="10" borderId="6" xfId="0" applyFont="1" applyFill="1" applyBorder="1" applyAlignment="1">
      <alignment horizontal="center" vertical="center"/>
    </xf>
    <xf numFmtId="9" fontId="12" fillId="0" borderId="0" xfId="20" applyFont="1"/>
    <xf numFmtId="2" fontId="14" fillId="10" borderId="15" xfId="20" applyNumberFormat="1" applyFont="1" applyFill="1" applyBorder="1" applyAlignment="1">
      <alignment horizontal="center" vertical="center" wrapText="1"/>
    </xf>
    <xf numFmtId="0" fontId="13" fillId="12" borderId="0" xfId="0" applyFont="1" applyFill="1" applyAlignment="1">
      <alignment horizontal="center"/>
    </xf>
    <xf numFmtId="0" fontId="13" fillId="12" borderId="0" xfId="0" applyFont="1" applyFill="1" applyAlignment="1">
      <alignment horizontal="center" vertical="center"/>
    </xf>
    <xf numFmtId="0" fontId="13" fillId="12" borderId="0" xfId="0" applyFont="1" applyFill="1" applyAlignment="1">
      <alignment horizontal="center" wrapText="1"/>
    </xf>
    <xf numFmtId="0" fontId="14" fillId="12" borderId="0" xfId="0" applyFont="1" applyFill="1" applyAlignment="1">
      <alignment horizontal="center" vertical="center"/>
    </xf>
    <xf numFmtId="0" fontId="14" fillId="12" borderId="12" xfId="0" applyFont="1" applyFill="1" applyBorder="1" applyAlignment="1">
      <alignment horizontal="center" vertical="center"/>
    </xf>
    <xf numFmtId="0" fontId="14" fillId="12" borderId="9" xfId="0" applyFont="1" applyFill="1" applyBorder="1" applyAlignment="1">
      <alignment horizontal="center" vertical="center"/>
    </xf>
    <xf numFmtId="0" fontId="14" fillId="12" borderId="10" xfId="0" applyFont="1" applyFill="1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5" fillId="0" borderId="27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0" fontId="15" fillId="0" borderId="29" xfId="0" applyFont="1" applyBorder="1" applyAlignment="1">
      <alignment horizontal="center" vertical="center" wrapText="1"/>
    </xf>
    <xf numFmtId="0" fontId="13" fillId="12" borderId="5" xfId="0" applyFont="1" applyFill="1" applyBorder="1" applyAlignment="1">
      <alignment horizontal="left" vertical="center"/>
    </xf>
    <xf numFmtId="0" fontId="13" fillId="12" borderId="6" xfId="0" applyFont="1" applyFill="1" applyBorder="1" applyAlignment="1">
      <alignment horizontal="left" vertical="center"/>
    </xf>
    <xf numFmtId="0" fontId="13" fillId="12" borderId="8" xfId="0" applyFont="1" applyFill="1" applyBorder="1" applyAlignment="1">
      <alignment horizontal="left" vertical="center"/>
    </xf>
    <xf numFmtId="0" fontId="13" fillId="12" borderId="9" xfId="0" applyFont="1" applyFill="1" applyBorder="1" applyAlignment="1">
      <alignment horizontal="left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2" fontId="14" fillId="0" borderId="27" xfId="0" applyNumberFormat="1" applyFont="1" applyBorder="1" applyAlignment="1">
      <alignment horizontal="center" vertical="center"/>
    </xf>
    <xf numFmtId="2" fontId="14" fillId="0" borderId="28" xfId="0" applyNumberFormat="1" applyFont="1" applyBorder="1" applyAlignment="1">
      <alignment horizontal="center" vertical="center"/>
    </xf>
    <xf numFmtId="2" fontId="14" fillId="0" borderId="29" xfId="0" applyNumberFormat="1" applyFont="1" applyBorder="1" applyAlignment="1">
      <alignment horizontal="center" vertical="center"/>
    </xf>
    <xf numFmtId="0" fontId="13" fillId="12" borderId="5" xfId="0" applyFont="1" applyFill="1" applyBorder="1" applyAlignment="1">
      <alignment horizontal="left" vertical="center" wrapText="1"/>
    </xf>
    <xf numFmtId="0" fontId="13" fillId="12" borderId="6" xfId="0" applyFont="1" applyFill="1" applyBorder="1" applyAlignment="1">
      <alignment horizontal="left" vertical="center" wrapText="1"/>
    </xf>
    <xf numFmtId="0" fontId="13" fillId="12" borderId="8" xfId="0" applyFont="1" applyFill="1" applyBorder="1" applyAlignment="1">
      <alignment horizontal="left" vertical="center" wrapText="1"/>
    </xf>
    <xf numFmtId="0" fontId="13" fillId="12" borderId="9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2" fontId="14" fillId="0" borderId="14" xfId="0" applyNumberFormat="1" applyFont="1" applyBorder="1" applyAlignment="1">
      <alignment horizontal="center" vertical="center"/>
    </xf>
    <xf numFmtId="2" fontId="14" fillId="0" borderId="15" xfId="0" applyNumberFormat="1" applyFont="1" applyBorder="1" applyAlignment="1">
      <alignment horizontal="center" vertical="center"/>
    </xf>
    <xf numFmtId="2" fontId="14" fillId="0" borderId="19" xfId="0" applyNumberFormat="1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2" fillId="12" borderId="0" xfId="0" applyFont="1" applyFill="1" applyAlignment="1">
      <alignment horizontal="center"/>
    </xf>
    <xf numFmtId="3" fontId="14" fillId="0" borderId="14" xfId="0" applyNumberFormat="1" applyFont="1" applyBorder="1" applyAlignment="1">
      <alignment horizontal="center" vertical="center"/>
    </xf>
    <xf numFmtId="3" fontId="14" fillId="0" borderId="19" xfId="0" applyNumberFormat="1" applyFont="1" applyBorder="1" applyAlignment="1">
      <alignment horizontal="center" vertical="center"/>
    </xf>
    <xf numFmtId="3" fontId="14" fillId="0" borderId="15" xfId="0" applyNumberFormat="1" applyFont="1" applyBorder="1" applyAlignment="1">
      <alignment horizontal="center" vertical="center"/>
    </xf>
    <xf numFmtId="0" fontId="13" fillId="12" borderId="0" xfId="0" applyFont="1" applyFill="1" applyAlignment="1">
      <alignment horizontal="center" vertical="center" wrapText="1"/>
    </xf>
    <xf numFmtId="0" fontId="13" fillId="12" borderId="9" xfId="0" applyFont="1" applyFill="1" applyBorder="1" applyAlignment="1">
      <alignment horizontal="center"/>
    </xf>
    <xf numFmtId="2" fontId="14" fillId="0" borderId="5" xfId="0" applyNumberFormat="1" applyFont="1" applyBorder="1" applyAlignment="1">
      <alignment horizontal="center" vertical="center"/>
    </xf>
    <xf numFmtId="2" fontId="14" fillId="0" borderId="6" xfId="0" applyNumberFormat="1" applyFont="1" applyBorder="1" applyAlignment="1">
      <alignment horizontal="center" vertical="center"/>
    </xf>
    <xf numFmtId="2" fontId="14" fillId="0" borderId="7" xfId="0" applyNumberFormat="1" applyFont="1" applyBorder="1" applyAlignment="1">
      <alignment horizontal="center" vertical="center"/>
    </xf>
    <xf numFmtId="2" fontId="14" fillId="0" borderId="11" xfId="0" applyNumberFormat="1" applyFont="1" applyBorder="1" applyAlignment="1">
      <alignment horizontal="center" vertical="center"/>
    </xf>
    <xf numFmtId="2" fontId="14" fillId="0" borderId="0" xfId="0" applyNumberFormat="1" applyFont="1" applyAlignment="1">
      <alignment horizontal="center" vertical="center"/>
    </xf>
    <xf numFmtId="2" fontId="14" fillId="0" borderId="12" xfId="0" applyNumberFormat="1" applyFont="1" applyBorder="1" applyAlignment="1">
      <alignment horizontal="center" vertical="center"/>
    </xf>
    <xf numFmtId="2" fontId="14" fillId="0" borderId="8" xfId="0" applyNumberFormat="1" applyFont="1" applyBorder="1" applyAlignment="1">
      <alignment horizontal="center" vertical="center"/>
    </xf>
    <xf numFmtId="2" fontId="14" fillId="0" borderId="9" xfId="0" applyNumberFormat="1" applyFont="1" applyBorder="1" applyAlignment="1">
      <alignment horizontal="center" vertical="center"/>
    </xf>
    <xf numFmtId="2" fontId="14" fillId="0" borderId="10" xfId="0" applyNumberFormat="1" applyFont="1" applyBorder="1" applyAlignment="1">
      <alignment horizontal="center" vertical="center"/>
    </xf>
    <xf numFmtId="0" fontId="12" fillId="12" borderId="12" xfId="0" applyFont="1" applyFill="1" applyBorder="1" applyAlignment="1">
      <alignment horizontal="center"/>
    </xf>
    <xf numFmtId="0" fontId="12" fillId="12" borderId="9" xfId="0" applyFont="1" applyFill="1" applyBorder="1" applyAlignment="1">
      <alignment horizontal="center"/>
    </xf>
    <xf numFmtId="0" fontId="12" fillId="12" borderId="10" xfId="0" applyFont="1" applyFill="1" applyBorder="1" applyAlignment="1">
      <alignment horizontal="center"/>
    </xf>
    <xf numFmtId="0" fontId="13" fillId="10" borderId="8" xfId="0" applyFont="1" applyFill="1" applyBorder="1" applyAlignment="1">
      <alignment horizontal="left" vertical="center"/>
    </xf>
    <xf numFmtId="0" fontId="13" fillId="10" borderId="9" xfId="0" applyFont="1" applyFill="1" applyBorder="1" applyAlignment="1">
      <alignment horizontal="left" vertical="center"/>
    </xf>
    <xf numFmtId="0" fontId="13" fillId="10" borderId="13" xfId="0" applyFont="1" applyFill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10" borderId="8" xfId="0" applyFont="1" applyFill="1" applyBorder="1" applyAlignment="1">
      <alignment horizontal="left" vertical="center" wrapText="1"/>
    </xf>
    <xf numFmtId="0" fontId="13" fillId="10" borderId="9" xfId="0" applyFont="1" applyFill="1" applyBorder="1" applyAlignment="1">
      <alignment horizontal="left" vertical="center" wrapText="1"/>
    </xf>
    <xf numFmtId="0" fontId="19" fillId="10" borderId="13" xfId="0" applyFont="1" applyFill="1" applyBorder="1" applyAlignment="1">
      <alignment horizontal="center" vertical="center"/>
    </xf>
    <xf numFmtId="0" fontId="14" fillId="10" borderId="13" xfId="0" applyFont="1" applyFill="1" applyBorder="1" applyAlignment="1">
      <alignment horizontal="center" vertical="center"/>
    </xf>
    <xf numFmtId="0" fontId="13" fillId="10" borderId="13" xfId="0" applyFont="1" applyFill="1" applyBorder="1" applyAlignment="1">
      <alignment horizontal="center" vertical="center" wrapText="1"/>
    </xf>
    <xf numFmtId="0" fontId="27" fillId="10" borderId="13" xfId="0" applyFont="1" applyFill="1" applyBorder="1" applyAlignment="1">
      <alignment horizontal="center" vertical="center" wrapText="1"/>
    </xf>
    <xf numFmtId="0" fontId="20" fillId="10" borderId="13" xfId="0" applyFont="1" applyFill="1" applyBorder="1" applyAlignment="1">
      <alignment horizontal="center" vertical="center"/>
    </xf>
    <xf numFmtId="0" fontId="12" fillId="12" borderId="0" xfId="0" applyFont="1" applyFill="1" applyAlignment="1">
      <alignment horizontal="left" vertical="top" wrapText="1"/>
    </xf>
    <xf numFmtId="0" fontId="13" fillId="10" borderId="16" xfId="0" applyFont="1" applyFill="1" applyBorder="1" applyAlignment="1">
      <alignment horizontal="right" vertical="center" wrapText="1"/>
    </xf>
    <xf numFmtId="0" fontId="13" fillId="10" borderId="18" xfId="0" applyFont="1" applyFill="1" applyBorder="1" applyAlignment="1">
      <alignment horizontal="right" vertical="center" wrapText="1"/>
    </xf>
    <xf numFmtId="0" fontId="15" fillId="10" borderId="16" xfId="0" applyFont="1" applyFill="1" applyBorder="1" applyAlignment="1">
      <alignment horizontal="center" vertical="center"/>
    </xf>
    <xf numFmtId="0" fontId="15" fillId="10" borderId="18" xfId="0" applyFont="1" applyFill="1" applyBorder="1" applyAlignment="1">
      <alignment horizontal="center" vertical="center"/>
    </xf>
    <xf numFmtId="0" fontId="15" fillId="10" borderId="17" xfId="0" applyFont="1" applyFill="1" applyBorder="1" applyAlignment="1">
      <alignment horizontal="center" vertical="center"/>
    </xf>
    <xf numFmtId="49" fontId="13" fillId="10" borderId="16" xfId="0" applyNumberFormat="1" applyFont="1" applyFill="1" applyBorder="1" applyAlignment="1">
      <alignment horizontal="center" vertical="center"/>
    </xf>
    <xf numFmtId="49" fontId="13" fillId="10" borderId="18" xfId="0" applyNumberFormat="1" applyFont="1" applyFill="1" applyBorder="1" applyAlignment="1">
      <alignment horizontal="center" vertical="center"/>
    </xf>
    <xf numFmtId="49" fontId="13" fillId="10" borderId="17" xfId="0" applyNumberFormat="1" applyFont="1" applyFill="1" applyBorder="1" applyAlignment="1">
      <alignment horizontal="center" vertical="center"/>
    </xf>
    <xf numFmtId="49" fontId="22" fillId="10" borderId="36" xfId="0" applyNumberFormat="1" applyFont="1" applyFill="1" applyBorder="1" applyAlignment="1">
      <alignment horizontal="center" vertical="center"/>
    </xf>
    <xf numFmtId="49" fontId="22" fillId="10" borderId="37" xfId="0" applyNumberFormat="1" applyFont="1" applyFill="1" applyBorder="1" applyAlignment="1">
      <alignment horizontal="center" vertical="center"/>
    </xf>
    <xf numFmtId="49" fontId="22" fillId="10" borderId="38" xfId="0" applyNumberFormat="1" applyFont="1" applyFill="1" applyBorder="1" applyAlignment="1">
      <alignment horizontal="center" vertical="center"/>
    </xf>
    <xf numFmtId="0" fontId="30" fillId="10" borderId="16" xfId="0" applyFont="1" applyFill="1" applyBorder="1" applyAlignment="1">
      <alignment horizontal="center" vertical="center"/>
    </xf>
    <xf numFmtId="0" fontId="30" fillId="10" borderId="18" xfId="0" applyFont="1" applyFill="1" applyBorder="1" applyAlignment="1">
      <alignment horizontal="center" vertical="center"/>
    </xf>
    <xf numFmtId="0" fontId="30" fillId="10" borderId="17" xfId="0" applyFont="1" applyFill="1" applyBorder="1" applyAlignment="1">
      <alignment horizontal="center" vertical="center"/>
    </xf>
    <xf numFmtId="49" fontId="22" fillId="10" borderId="33" xfId="0" applyNumberFormat="1" applyFont="1" applyFill="1" applyBorder="1" applyAlignment="1">
      <alignment horizontal="center" vertical="center"/>
    </xf>
    <xf numFmtId="49" fontId="22" fillId="10" borderId="34" xfId="0" applyNumberFormat="1" applyFont="1" applyFill="1" applyBorder="1" applyAlignment="1">
      <alignment horizontal="center" vertical="center"/>
    </xf>
    <xf numFmtId="49" fontId="22" fillId="10" borderId="35" xfId="0" applyNumberFormat="1" applyFont="1" applyFill="1" applyBorder="1" applyAlignment="1">
      <alignment horizontal="center" vertical="center"/>
    </xf>
    <xf numFmtId="49" fontId="22" fillId="10" borderId="31" xfId="0" applyNumberFormat="1" applyFont="1" applyFill="1" applyBorder="1" applyAlignment="1">
      <alignment horizontal="center" vertical="center"/>
    </xf>
    <xf numFmtId="49" fontId="22" fillId="10" borderId="30" xfId="0" applyNumberFormat="1" applyFont="1" applyFill="1" applyBorder="1" applyAlignment="1">
      <alignment horizontal="center" vertical="center"/>
    </xf>
    <xf numFmtId="49" fontId="22" fillId="10" borderId="32" xfId="0" applyNumberFormat="1" applyFont="1" applyFill="1" applyBorder="1" applyAlignment="1">
      <alignment horizontal="center" vertical="center"/>
    </xf>
    <xf numFmtId="49" fontId="22" fillId="10" borderId="16" xfId="0" applyNumberFormat="1" applyFont="1" applyFill="1" applyBorder="1" applyAlignment="1">
      <alignment horizontal="center" vertical="center"/>
    </xf>
    <xf numFmtId="49" fontId="22" fillId="10" borderId="18" xfId="0" applyNumberFormat="1" applyFont="1" applyFill="1" applyBorder="1" applyAlignment="1">
      <alignment horizontal="center" vertical="center"/>
    </xf>
    <xf numFmtId="49" fontId="22" fillId="10" borderId="17" xfId="0" applyNumberFormat="1" applyFont="1" applyFill="1" applyBorder="1" applyAlignment="1">
      <alignment horizontal="center" vertical="center"/>
    </xf>
    <xf numFmtId="0" fontId="17" fillId="12" borderId="0" xfId="18" applyFont="1" applyFill="1" applyAlignment="1">
      <alignment horizontal="center" vertical="center" wrapText="1"/>
    </xf>
    <xf numFmtId="0" fontId="15" fillId="10" borderId="24" xfId="0" applyFont="1" applyFill="1" applyBorder="1" applyAlignment="1">
      <alignment horizontal="center" vertical="center" wrapText="1"/>
    </xf>
    <xf numFmtId="0" fontId="15" fillId="10" borderId="22" xfId="0" applyFont="1" applyFill="1" applyBorder="1" applyAlignment="1">
      <alignment horizontal="center" vertical="center" wrapText="1"/>
    </xf>
    <xf numFmtId="0" fontId="15" fillId="10" borderId="23" xfId="0" applyFont="1" applyFill="1" applyBorder="1" applyAlignment="1">
      <alignment horizontal="center" vertical="center" wrapText="1"/>
    </xf>
    <xf numFmtId="0" fontId="12" fillId="12" borderId="11" xfId="0" applyFont="1" applyFill="1" applyBorder="1" applyAlignment="1">
      <alignment horizontal="center"/>
    </xf>
    <xf numFmtId="4" fontId="13" fillId="10" borderId="8" xfId="0" applyNumberFormat="1" applyFont="1" applyFill="1" applyBorder="1" applyAlignment="1">
      <alignment horizontal="center" vertical="center"/>
    </xf>
    <xf numFmtId="4" fontId="13" fillId="10" borderId="9" xfId="0" applyNumberFormat="1" applyFont="1" applyFill="1" applyBorder="1" applyAlignment="1">
      <alignment horizontal="center" vertical="center"/>
    </xf>
    <xf numFmtId="4" fontId="13" fillId="10" borderId="10" xfId="0" applyNumberFormat="1" applyFont="1" applyFill="1" applyBorder="1" applyAlignment="1">
      <alignment horizontal="center" vertical="center"/>
    </xf>
    <xf numFmtId="0" fontId="13" fillId="0" borderId="8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13" fillId="12" borderId="0" xfId="0" applyFont="1" applyFill="1" applyAlignment="1">
      <alignment vertical="center"/>
    </xf>
  </cellXfs>
  <cellStyles count="21">
    <cellStyle name="Border Right" xfId="9" xr:uid="{00000000-0005-0000-0000-000000000000}"/>
    <cellStyle name="Calculation" xfId="6" builtinId="22" hidden="1" customBuiltin="1"/>
    <cellStyle name="Chore Column Style" xfId="7" xr:uid="{00000000-0005-0000-0000-000002000000}"/>
    <cellStyle name="Chore Heading" xfId="8" xr:uid="{00000000-0005-0000-0000-000003000000}"/>
    <cellStyle name="Color Day 1" xfId="17" xr:uid="{00000000-0005-0000-0000-000004000000}"/>
    <cellStyle name="Color Day 2" xfId="16" xr:uid="{00000000-0005-0000-0000-000005000000}"/>
    <cellStyle name="Color Day 3" xfId="15" xr:uid="{00000000-0005-0000-0000-000006000000}"/>
    <cellStyle name="Color Day 4" xfId="14" xr:uid="{00000000-0005-0000-0000-000007000000}"/>
    <cellStyle name="Color Day 5" xfId="13" xr:uid="{00000000-0005-0000-0000-000008000000}"/>
    <cellStyle name="Color Day 6" xfId="12" xr:uid="{00000000-0005-0000-0000-000009000000}"/>
    <cellStyle name="Color Day 7" xfId="11" xr:uid="{00000000-0005-0000-0000-00000A000000}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19" builtinId="8"/>
    <cellStyle name="Normal" xfId="0" builtinId="0" customBuiltin="1"/>
    <cellStyle name="Normal 2" xfId="18" xr:uid="{00000000-0005-0000-0000-000011000000}"/>
    <cellStyle name="Percent" xfId="20" builtinId="5"/>
    <cellStyle name="Table Details" xfId="10" xr:uid="{00000000-0005-0000-0000-000012000000}"/>
    <cellStyle name="Title" xfId="1" builtinId="15" customBuiltin="1"/>
  </cellStyles>
  <dxfs count="4">
    <dxf>
      <fill>
        <patternFill>
          <bgColor theme="4" tint="0.79998168889431442"/>
        </patternFill>
      </fill>
      <border>
        <bottom style="dotted">
          <color auto="1"/>
        </bottom>
        <horizontal style="dotted">
          <color auto="1"/>
        </horizontal>
      </border>
    </dxf>
    <dxf>
      <border>
        <bottom style="dotted">
          <color auto="1"/>
        </bottom>
        <horizontal style="dotted">
          <color auto="1"/>
        </horizontal>
      </border>
    </dxf>
    <dxf>
      <font>
        <color theme="0"/>
      </font>
      <fill>
        <patternFill>
          <bgColor theme="3" tint="0.39994506668294322"/>
        </patternFill>
      </fill>
    </dxf>
    <dxf>
      <font>
        <b val="0"/>
        <i val="0"/>
      </font>
      <border>
        <left style="medium">
          <color theme="0" tint="-0.34998626667073579"/>
        </left>
        <right style="medium">
          <color theme="0" tint="-0.34998626667073579"/>
        </right>
        <top style="medium">
          <color theme="0" tint="-0.34998626667073579"/>
        </top>
        <bottom style="thick">
          <color theme="0" tint="-0.34998626667073579"/>
        </bottom>
        <vertical/>
        <horizontal style="dotted">
          <color theme="0" tint="-0.34998626667073579"/>
        </horizontal>
      </border>
    </dxf>
  </dxfs>
  <tableStyles count="3" defaultTableStyle="TableStyleMedium2" defaultPivotStyle="PivotStyleLight16">
    <tableStyle name="PivotTable Style 1" table="0" count="0" xr9:uid="{00000000-0011-0000-FFFF-FFFF00000000}"/>
    <tableStyle name="Planner" pivot="0" count="1" xr9:uid="{00000000-0011-0000-FFFF-FFFF01000000}">
      <tableStyleElement type="wholeTable" dxfId="3"/>
    </tableStyle>
    <tableStyle name="Table Style 1" pivot="0" count="3" xr9:uid="{00000000-0011-0000-FFFF-FFFF02000000}">
      <tableStyleElement type="headerRow" dxfId="2"/>
      <tableStyleElement type="firstRowStripe" dxfId="1"/>
      <tableStyleElement type="secondRowStripe" dxfId="0"/>
    </tableStyle>
  </tableStyles>
  <colors>
    <mruColors>
      <color rgb="FFFBFBFB"/>
      <color rgb="FF3F752B"/>
      <color rgb="FF248851"/>
      <color rgb="FF1D6F42"/>
      <color rgb="FF62983E"/>
      <color rgb="FF757575"/>
      <color rgb="FF6D15EF"/>
      <color rgb="FF696969"/>
      <color rgb="FF175935"/>
      <color rgb="FF59595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Marquee">
      <a:dk1>
        <a:srgbClr val="000000"/>
      </a:dk1>
      <a:lt1>
        <a:sysClr val="window" lastClr="FFFFFF"/>
      </a:lt1>
      <a:dk2>
        <a:srgbClr val="5E5E5E"/>
      </a:dk2>
      <a:lt2>
        <a:srgbClr val="DDDDDD"/>
      </a:lt2>
      <a:accent1>
        <a:srgbClr val="418AB3"/>
      </a:accent1>
      <a:accent2>
        <a:srgbClr val="A6B727"/>
      </a:accent2>
      <a:accent3>
        <a:srgbClr val="F69200"/>
      </a:accent3>
      <a:accent4>
        <a:srgbClr val="838383"/>
      </a:accent4>
      <a:accent5>
        <a:srgbClr val="FEC306"/>
      </a:accent5>
      <a:accent6>
        <a:srgbClr val="DF5327"/>
      </a:accent6>
      <a:hlink>
        <a:srgbClr val="F59E00"/>
      </a:hlink>
      <a:folHlink>
        <a:srgbClr val="B2B2B2"/>
      </a:folHlink>
    </a:clrScheme>
    <a:fontScheme name="Calibri">
      <a:majorFont>
        <a:latin typeface="Calibri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K22"/>
  <sheetViews>
    <sheetView workbookViewId="0">
      <selection activeCell="G19" sqref="G19"/>
    </sheetView>
  </sheetViews>
  <sheetFormatPr defaultColWidth="8.85546875" defaultRowHeight="15" x14ac:dyDescent="0.2"/>
  <cols>
    <col min="1" max="1" width="13.28515625" style="2" customWidth="1"/>
    <col min="2" max="3" width="8.85546875" style="2"/>
    <col min="4" max="4" width="17.140625" style="2" customWidth="1"/>
    <col min="5" max="6" width="8.85546875" style="2"/>
    <col min="7" max="7" width="25.5703125" style="2" customWidth="1"/>
    <col min="8" max="8" width="19.28515625" style="2" customWidth="1"/>
    <col min="9" max="9" width="17.42578125" style="2" customWidth="1"/>
    <col min="10" max="16384" width="8.85546875" style="2"/>
  </cols>
  <sheetData>
    <row r="1" spans="1:11" s="1" customFormat="1" ht="27.6" customHeight="1" thickBot="1" x14ac:dyDescent="0.3">
      <c r="A1" s="89" t="s">
        <v>56</v>
      </c>
      <c r="B1" s="89"/>
      <c r="C1" s="89"/>
      <c r="D1" s="89"/>
      <c r="E1" s="89"/>
      <c r="F1" s="89"/>
      <c r="G1" s="89"/>
      <c r="H1" s="89"/>
      <c r="I1" s="89"/>
      <c r="J1" s="4"/>
      <c r="K1" s="4"/>
    </row>
    <row r="2" spans="1:11" ht="34.9" customHeight="1" x14ac:dyDescent="0.2">
      <c r="A2" s="3"/>
      <c r="B2" s="92"/>
      <c r="C2" s="92"/>
      <c r="D2" s="93"/>
      <c r="E2" s="96" t="s">
        <v>54</v>
      </c>
      <c r="F2" s="128"/>
      <c r="G2" s="130" t="s">
        <v>55</v>
      </c>
      <c r="H2" s="132" t="s">
        <v>53</v>
      </c>
      <c r="I2" s="134"/>
    </row>
    <row r="3" spans="1:11" ht="52.5" customHeight="1" thickBot="1" x14ac:dyDescent="0.25">
      <c r="A3" s="3"/>
      <c r="B3" s="94"/>
      <c r="C3" s="94"/>
      <c r="D3" s="95"/>
      <c r="E3" s="98"/>
      <c r="F3" s="129"/>
      <c r="G3" s="131"/>
      <c r="H3" s="133"/>
      <c r="I3" s="134"/>
    </row>
    <row r="4" spans="1:11" ht="23.45" customHeight="1" x14ac:dyDescent="0.2">
      <c r="A4" s="3"/>
      <c r="B4" s="103" t="s">
        <v>52</v>
      </c>
      <c r="C4" s="104"/>
      <c r="D4" s="104"/>
      <c r="E4" s="107">
        <v>12</v>
      </c>
      <c r="F4" s="122"/>
      <c r="G4" s="107">
        <v>13</v>
      </c>
      <c r="H4" s="135">
        <f>G4*100/E6</f>
        <v>52</v>
      </c>
      <c r="I4" s="134"/>
    </row>
    <row r="5" spans="1:11" ht="15.75" thickBot="1" x14ac:dyDescent="0.25">
      <c r="A5" s="3"/>
      <c r="B5" s="105"/>
      <c r="C5" s="106"/>
      <c r="D5" s="106"/>
      <c r="E5" s="109"/>
      <c r="F5" s="123"/>
      <c r="G5" s="124"/>
      <c r="H5" s="136"/>
      <c r="I5" s="134"/>
    </row>
    <row r="6" spans="1:11" ht="15" customHeight="1" x14ac:dyDescent="0.2">
      <c r="A6" s="3"/>
      <c r="B6" s="114" t="s">
        <v>1</v>
      </c>
      <c r="C6" s="115"/>
      <c r="D6" s="115"/>
      <c r="E6" s="107">
        <v>25</v>
      </c>
      <c r="F6" s="122"/>
      <c r="G6" s="124"/>
      <c r="H6" s="136"/>
      <c r="I6" s="134"/>
    </row>
    <row r="7" spans="1:11" ht="22.15" customHeight="1" thickBot="1" x14ac:dyDescent="0.25">
      <c r="A7" s="3"/>
      <c r="B7" s="116"/>
      <c r="C7" s="117"/>
      <c r="D7" s="117"/>
      <c r="E7" s="109"/>
      <c r="F7" s="123"/>
      <c r="G7" s="109"/>
      <c r="H7" s="137"/>
      <c r="I7" s="134"/>
    </row>
    <row r="8" spans="1:11" ht="37.9" customHeight="1" x14ac:dyDescent="0.2">
      <c r="A8" s="90" t="s">
        <v>23</v>
      </c>
      <c r="B8" s="90"/>
      <c r="C8" s="90"/>
      <c r="D8" s="90"/>
      <c r="E8" s="90"/>
      <c r="F8" s="90"/>
      <c r="G8" s="90"/>
      <c r="H8" s="90"/>
      <c r="I8" s="90"/>
    </row>
    <row r="11" spans="1:11" ht="42.6" customHeight="1" thickBot="1" x14ac:dyDescent="0.3">
      <c r="A11" s="89" t="s">
        <v>60</v>
      </c>
      <c r="B11" s="89"/>
      <c r="C11" s="89"/>
      <c r="D11" s="89"/>
      <c r="E11" s="89"/>
      <c r="F11" s="89"/>
      <c r="G11" s="89"/>
      <c r="H11" s="89"/>
      <c r="I11" s="89"/>
    </row>
    <row r="12" spans="1:11" ht="15" customHeight="1" x14ac:dyDescent="0.2">
      <c r="A12" s="3"/>
      <c r="B12" s="92"/>
      <c r="C12" s="92"/>
      <c r="D12" s="93"/>
      <c r="E12" s="96" t="s">
        <v>54</v>
      </c>
      <c r="F12" s="128"/>
      <c r="G12" s="130" t="s">
        <v>57</v>
      </c>
      <c r="H12" s="132" t="s">
        <v>58</v>
      </c>
      <c r="I12" s="132" t="s">
        <v>59</v>
      </c>
    </row>
    <row r="13" spans="1:11" ht="33.6" customHeight="1" thickBot="1" x14ac:dyDescent="0.25">
      <c r="A13" s="3"/>
      <c r="B13" s="94"/>
      <c r="C13" s="94"/>
      <c r="D13" s="95"/>
      <c r="E13" s="98"/>
      <c r="F13" s="129"/>
      <c r="G13" s="131"/>
      <c r="H13" s="133"/>
      <c r="I13" s="133"/>
    </row>
    <row r="14" spans="1:11" x14ac:dyDescent="0.2">
      <c r="A14" s="3"/>
      <c r="B14" s="114" t="s">
        <v>1</v>
      </c>
      <c r="C14" s="115"/>
      <c r="D14" s="115"/>
      <c r="E14" s="107">
        <v>25</v>
      </c>
      <c r="F14" s="122"/>
      <c r="G14" s="124">
        <v>5</v>
      </c>
      <c r="H14" s="125">
        <f>SUM(G14*100/E14)</f>
        <v>20</v>
      </c>
      <c r="I14" s="127">
        <f>SUM(100-H14)</f>
        <v>80</v>
      </c>
    </row>
    <row r="15" spans="1:11" ht="25.9" customHeight="1" thickBot="1" x14ac:dyDescent="0.25">
      <c r="A15" s="3"/>
      <c r="B15" s="116"/>
      <c r="C15" s="117"/>
      <c r="D15" s="117"/>
      <c r="E15" s="109"/>
      <c r="F15" s="123"/>
      <c r="G15" s="109"/>
      <c r="H15" s="126"/>
      <c r="I15" s="126"/>
    </row>
    <row r="16" spans="1:11" ht="15.75" x14ac:dyDescent="0.2">
      <c r="A16" s="3"/>
      <c r="B16" s="32"/>
      <c r="C16" s="32"/>
      <c r="D16" s="32"/>
      <c r="E16" s="11"/>
      <c r="F16" s="11"/>
      <c r="G16" s="11"/>
      <c r="H16" s="33"/>
      <c r="I16" s="33"/>
    </row>
    <row r="17" spans="1:9" ht="15.75" x14ac:dyDescent="0.2">
      <c r="A17" s="90" t="s">
        <v>23</v>
      </c>
      <c r="B17" s="90"/>
      <c r="C17" s="90"/>
      <c r="D17" s="90"/>
      <c r="E17" s="90"/>
      <c r="F17" s="90"/>
      <c r="G17" s="90"/>
      <c r="H17" s="90"/>
      <c r="I17" s="90"/>
    </row>
    <row r="21" spans="1:9" ht="15.75" x14ac:dyDescent="0.25">
      <c r="D21" s="1" t="s">
        <v>81</v>
      </c>
      <c r="E21" s="1"/>
      <c r="F21" s="1"/>
      <c r="G21" s="1"/>
    </row>
    <row r="22" spans="1:9" ht="15.75" x14ac:dyDescent="0.25">
      <c r="D22" s="1" t="s">
        <v>82</v>
      </c>
      <c r="E22" s="1"/>
      <c r="F22" s="1"/>
      <c r="G22" s="1"/>
    </row>
  </sheetData>
  <mergeCells count="25">
    <mergeCell ref="A8:I8"/>
    <mergeCell ref="A1:I1"/>
    <mergeCell ref="I2:I7"/>
    <mergeCell ref="B2:D3"/>
    <mergeCell ref="E2:F3"/>
    <mergeCell ref="B4:D5"/>
    <mergeCell ref="E4:F5"/>
    <mergeCell ref="B6:D7"/>
    <mergeCell ref="E6:F7"/>
    <mergeCell ref="H2:H3"/>
    <mergeCell ref="G2:G3"/>
    <mergeCell ref="G4:G7"/>
    <mergeCell ref="H4:H7"/>
    <mergeCell ref="A11:I11"/>
    <mergeCell ref="B12:D13"/>
    <mergeCell ref="E12:F13"/>
    <mergeCell ref="G12:G13"/>
    <mergeCell ref="H12:H13"/>
    <mergeCell ref="I12:I13"/>
    <mergeCell ref="A17:I17"/>
    <mergeCell ref="B14:D15"/>
    <mergeCell ref="E14:F15"/>
    <mergeCell ref="G14:G15"/>
    <mergeCell ref="H14:H15"/>
    <mergeCell ref="I14:I15"/>
  </mergeCells>
  <pageMargins left="0.7" right="0.7" top="0.75" bottom="0.75" header="0.3" footer="0.3"/>
  <pageSetup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R21"/>
  <sheetViews>
    <sheetView topLeftCell="D7" workbookViewId="0">
      <selection sqref="A1:Q12"/>
    </sheetView>
  </sheetViews>
  <sheetFormatPr defaultColWidth="8.85546875" defaultRowHeight="15" x14ac:dyDescent="0.2"/>
  <cols>
    <col min="1" max="8" width="8.85546875" style="2"/>
    <col min="9" max="10" width="10.28515625" style="2" customWidth="1"/>
    <col min="11" max="12" width="8.85546875" style="2"/>
    <col min="13" max="13" width="13.7109375" style="2" customWidth="1"/>
    <col min="14" max="14" width="15.5703125" style="2" customWidth="1"/>
    <col min="15" max="15" width="16.42578125" style="2" customWidth="1"/>
    <col min="16" max="16" width="16.28515625" style="2" customWidth="1"/>
    <col min="17" max="17" width="23.85546875" style="2" customWidth="1"/>
    <col min="18" max="16384" width="8.85546875" style="2"/>
  </cols>
  <sheetData>
    <row r="1" spans="1:18" s="1" customFormat="1" ht="34.9" customHeight="1" thickBot="1" x14ac:dyDescent="0.3">
      <c r="A1" s="89" t="s">
        <v>0</v>
      </c>
      <c r="B1" s="89"/>
      <c r="C1" s="89"/>
      <c r="D1" s="89"/>
      <c r="E1" s="89"/>
      <c r="F1" s="89"/>
      <c r="G1" s="89"/>
      <c r="H1" s="89"/>
      <c r="I1" s="89"/>
      <c r="J1" s="89"/>
      <c r="K1" s="14"/>
      <c r="L1" s="139" t="s">
        <v>63</v>
      </c>
      <c r="M1" s="139"/>
      <c r="N1" s="139"/>
      <c r="O1" s="139"/>
      <c r="P1" s="139"/>
      <c r="Q1" s="139"/>
      <c r="R1" s="14"/>
    </row>
    <row r="2" spans="1:18" ht="48" customHeight="1" thickBot="1" x14ac:dyDescent="0.25">
      <c r="A2" s="3"/>
      <c r="B2" s="134"/>
      <c r="C2" s="134"/>
      <c r="D2" s="149"/>
      <c r="E2" s="96" t="s">
        <v>65</v>
      </c>
      <c r="F2" s="128"/>
      <c r="G2" s="96" t="s">
        <v>64</v>
      </c>
      <c r="H2" s="97"/>
      <c r="I2" s="128"/>
      <c r="J2" s="134"/>
      <c r="K2" s="3"/>
      <c r="L2" s="17" t="s">
        <v>27</v>
      </c>
      <c r="M2" s="18" t="s">
        <v>47</v>
      </c>
      <c r="N2" s="18" t="s">
        <v>43</v>
      </c>
      <c r="O2" s="18" t="s">
        <v>44</v>
      </c>
      <c r="P2" s="19" t="s">
        <v>46</v>
      </c>
      <c r="Q2" s="19" t="s">
        <v>45</v>
      </c>
      <c r="R2" s="3"/>
    </row>
    <row r="3" spans="1:18" ht="78.599999999999994" customHeight="1" thickBot="1" x14ac:dyDescent="0.25">
      <c r="A3" s="3"/>
      <c r="B3" s="150"/>
      <c r="C3" s="150"/>
      <c r="D3" s="151"/>
      <c r="E3" s="98"/>
      <c r="F3" s="129"/>
      <c r="G3" s="98"/>
      <c r="H3" s="99"/>
      <c r="I3" s="129"/>
      <c r="J3" s="134"/>
      <c r="K3" s="3"/>
      <c r="L3" s="20">
        <v>1</v>
      </c>
      <c r="M3" s="59" t="s">
        <v>101</v>
      </c>
      <c r="N3" s="36">
        <v>254237</v>
      </c>
      <c r="O3" s="34">
        <v>300000</v>
      </c>
      <c r="P3" s="34">
        <f>SUM(O3*100/N3-100)</f>
        <v>18.000133733484901</v>
      </c>
      <c r="Q3" s="62" t="s">
        <v>102</v>
      </c>
      <c r="R3" s="3"/>
    </row>
    <row r="4" spans="1:18" ht="33" customHeight="1" thickBot="1" x14ac:dyDescent="0.25">
      <c r="A4" s="3"/>
      <c r="B4" s="114" t="s">
        <v>99</v>
      </c>
      <c r="C4" s="115"/>
      <c r="D4" s="115"/>
      <c r="E4" s="107">
        <v>27</v>
      </c>
      <c r="F4" s="122"/>
      <c r="G4" s="140">
        <f>SUM(E6*100/E4)</f>
        <v>3.7037037037037037</v>
      </c>
      <c r="H4" s="141"/>
      <c r="I4" s="142"/>
      <c r="J4" s="134"/>
      <c r="K4" s="3"/>
      <c r="L4" s="20">
        <v>2</v>
      </c>
      <c r="M4" s="18"/>
      <c r="N4" s="60"/>
      <c r="O4" s="61"/>
      <c r="P4" s="34"/>
      <c r="Q4" s="19"/>
      <c r="R4" s="3"/>
    </row>
    <row r="5" spans="1:18" ht="35.450000000000003" customHeight="1" thickBot="1" x14ac:dyDescent="0.25">
      <c r="A5" s="3"/>
      <c r="B5" s="116"/>
      <c r="C5" s="117"/>
      <c r="D5" s="117"/>
      <c r="E5" s="109"/>
      <c r="F5" s="123"/>
      <c r="G5" s="143"/>
      <c r="H5" s="144"/>
      <c r="I5" s="145"/>
      <c r="J5" s="134"/>
      <c r="K5" s="3"/>
      <c r="L5" s="20">
        <v>3</v>
      </c>
      <c r="M5" s="18"/>
      <c r="N5" s="60"/>
      <c r="O5" s="61"/>
      <c r="P5" s="34"/>
      <c r="Q5" s="19"/>
      <c r="R5" s="3"/>
    </row>
    <row r="6" spans="1:18" ht="29.45" customHeight="1" thickBot="1" x14ac:dyDescent="0.25">
      <c r="A6" s="3"/>
      <c r="B6" s="114" t="s">
        <v>100</v>
      </c>
      <c r="C6" s="115"/>
      <c r="D6" s="115"/>
      <c r="E6" s="107">
        <v>1</v>
      </c>
      <c r="F6" s="122"/>
      <c r="G6" s="143"/>
      <c r="H6" s="144"/>
      <c r="I6" s="145"/>
      <c r="J6" s="134"/>
      <c r="K6" s="3"/>
      <c r="L6" s="20">
        <v>4</v>
      </c>
      <c r="M6" s="18"/>
      <c r="N6" s="60"/>
      <c r="O6" s="61"/>
      <c r="P6" s="34"/>
      <c r="Q6" s="19"/>
      <c r="R6" s="3"/>
    </row>
    <row r="7" spans="1:18" ht="57.75" customHeight="1" thickBot="1" x14ac:dyDescent="0.25">
      <c r="A7" s="3"/>
      <c r="B7" s="116"/>
      <c r="C7" s="117"/>
      <c r="D7" s="117"/>
      <c r="E7" s="109"/>
      <c r="F7" s="123"/>
      <c r="G7" s="146"/>
      <c r="H7" s="147"/>
      <c r="I7" s="148"/>
      <c r="J7" s="134"/>
      <c r="K7" s="3"/>
      <c r="L7" s="20">
        <v>5</v>
      </c>
      <c r="M7" s="18"/>
      <c r="N7" s="60"/>
      <c r="O7" s="61"/>
      <c r="P7" s="34"/>
      <c r="Q7" s="18"/>
      <c r="R7" s="3"/>
    </row>
    <row r="8" spans="1:18" ht="61.15" customHeight="1" x14ac:dyDescent="0.2">
      <c r="A8" s="138" t="s">
        <v>61</v>
      </c>
      <c r="B8" s="138"/>
      <c r="C8" s="138"/>
      <c r="D8" s="138"/>
      <c r="E8" s="138"/>
      <c r="F8" s="138"/>
      <c r="G8" s="138"/>
      <c r="H8" s="138"/>
      <c r="I8" s="138"/>
      <c r="J8" s="138"/>
      <c r="K8" s="3"/>
      <c r="L8" s="3"/>
      <c r="M8" s="138" t="s">
        <v>62</v>
      </c>
      <c r="N8" s="138"/>
      <c r="O8" s="138"/>
      <c r="P8" s="138"/>
      <c r="Q8" s="138"/>
      <c r="R8" s="3"/>
    </row>
    <row r="11" spans="1:18" ht="15.75" x14ac:dyDescent="0.25">
      <c r="M11" s="1" t="s">
        <v>84</v>
      </c>
    </row>
    <row r="12" spans="1:18" ht="15.75" x14ac:dyDescent="0.25">
      <c r="M12" s="1" t="s">
        <v>83</v>
      </c>
    </row>
    <row r="21" spans="9:9" x14ac:dyDescent="0.2">
      <c r="I21" s="16"/>
    </row>
  </sheetData>
  <mergeCells count="13">
    <mergeCell ref="M8:Q8"/>
    <mergeCell ref="L1:Q1"/>
    <mergeCell ref="A8:J8"/>
    <mergeCell ref="G4:I7"/>
    <mergeCell ref="B2:D3"/>
    <mergeCell ref="A1:J1"/>
    <mergeCell ref="J2:J7"/>
    <mergeCell ref="B4:D5"/>
    <mergeCell ref="B6:D7"/>
    <mergeCell ref="E2:F3"/>
    <mergeCell ref="E4:F5"/>
    <mergeCell ref="E6:F7"/>
    <mergeCell ref="G2:I3"/>
  </mergeCells>
  <pageMargins left="0.7" right="0.7" top="0.75" bottom="0.75" header="0.3" footer="0.3"/>
  <pageSetup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/>
  <dimension ref="A1:T43"/>
  <sheetViews>
    <sheetView topLeftCell="E26" workbookViewId="0">
      <selection sqref="A1:T38"/>
    </sheetView>
  </sheetViews>
  <sheetFormatPr defaultColWidth="8.85546875" defaultRowHeight="15" x14ac:dyDescent="0.2"/>
  <cols>
    <col min="1" max="1" width="7.28515625" style="2" customWidth="1"/>
    <col min="2" max="3" width="8.85546875" style="2"/>
    <col min="4" max="4" width="7.7109375" style="2" customWidth="1"/>
    <col min="5" max="5" width="8.85546875" style="2"/>
    <col min="6" max="6" width="5.5703125" style="2" customWidth="1"/>
    <col min="7" max="7" width="8.85546875" style="2"/>
    <col min="8" max="8" width="7.85546875" style="2" customWidth="1"/>
    <col min="9" max="9" width="5" style="2" customWidth="1"/>
    <col min="10" max="10" width="10.85546875" style="2" bestFit="1" customWidth="1"/>
    <col min="11" max="11" width="8.85546875" style="2"/>
    <col min="12" max="12" width="10.85546875" style="2" customWidth="1"/>
    <col min="13" max="13" width="13.7109375" style="2" customWidth="1"/>
    <col min="14" max="14" width="15.42578125" style="2" customWidth="1"/>
    <col min="15" max="15" width="15.28515625" style="2" customWidth="1"/>
    <col min="16" max="16" width="16.42578125" style="2" customWidth="1"/>
    <col min="17" max="17" width="14.7109375" style="2" customWidth="1"/>
    <col min="18" max="18" width="11.140625" style="2" customWidth="1"/>
    <col min="19" max="19" width="15.85546875" style="2" customWidth="1"/>
    <col min="20" max="16384" width="8.85546875" style="2"/>
  </cols>
  <sheetData>
    <row r="1" spans="1:20" s="1" customFormat="1" ht="34.9" customHeight="1" thickBot="1" x14ac:dyDescent="0.3">
      <c r="A1" s="91" t="s">
        <v>3</v>
      </c>
      <c r="B1" s="91"/>
      <c r="C1" s="91"/>
      <c r="D1" s="91"/>
      <c r="E1" s="91"/>
      <c r="F1" s="91"/>
      <c r="G1" s="91"/>
      <c r="H1" s="91"/>
      <c r="I1" s="91"/>
      <c r="J1" s="14"/>
      <c r="K1" s="89" t="s">
        <v>33</v>
      </c>
      <c r="L1" s="89"/>
      <c r="M1" s="89"/>
      <c r="N1" s="89"/>
      <c r="O1" s="89"/>
      <c r="P1" s="89"/>
      <c r="Q1" s="89"/>
      <c r="R1" s="89"/>
      <c r="S1" s="11"/>
      <c r="T1" s="14"/>
    </row>
    <row r="2" spans="1:20" ht="47.45" customHeight="1" thickBot="1" x14ac:dyDescent="0.25">
      <c r="A2" s="3"/>
      <c r="B2" s="92"/>
      <c r="C2" s="92"/>
      <c r="D2" s="93"/>
      <c r="E2" s="96" t="s">
        <v>2</v>
      </c>
      <c r="F2" s="97"/>
      <c r="G2" s="100" t="s">
        <v>38</v>
      </c>
      <c r="H2" s="101"/>
      <c r="I2" s="102"/>
      <c r="J2" s="3"/>
      <c r="K2" s="37" t="s">
        <v>27</v>
      </c>
      <c r="L2" s="37" t="s">
        <v>28</v>
      </c>
      <c r="M2" s="37" t="s">
        <v>25</v>
      </c>
      <c r="N2" s="37" t="s">
        <v>26</v>
      </c>
      <c r="O2" s="37" t="s">
        <v>24</v>
      </c>
      <c r="P2" s="38" t="s">
        <v>30</v>
      </c>
      <c r="Q2" s="38" t="s">
        <v>29</v>
      </c>
      <c r="R2" s="38" t="s">
        <v>31</v>
      </c>
      <c r="S2" s="37" t="s">
        <v>35</v>
      </c>
      <c r="T2" s="3"/>
    </row>
    <row r="3" spans="1:20" ht="36" customHeight="1" thickBot="1" x14ac:dyDescent="0.25">
      <c r="A3" s="3"/>
      <c r="B3" s="94"/>
      <c r="C3" s="94"/>
      <c r="D3" s="95"/>
      <c r="E3" s="98"/>
      <c r="F3" s="99"/>
      <c r="G3" s="100"/>
      <c r="H3" s="101"/>
      <c r="I3" s="102"/>
      <c r="J3" s="3"/>
      <c r="K3" s="66">
        <v>1</v>
      </c>
      <c r="L3" s="66" t="s">
        <v>36</v>
      </c>
      <c r="M3" s="66" t="s">
        <v>103</v>
      </c>
      <c r="N3" s="82">
        <v>45674</v>
      </c>
      <c r="O3" s="82">
        <v>45691</v>
      </c>
      <c r="P3" s="83">
        <v>45708</v>
      </c>
      <c r="Q3" s="82">
        <v>45692</v>
      </c>
      <c r="R3" s="66">
        <v>0</v>
      </c>
      <c r="S3" s="66">
        <v>0</v>
      </c>
      <c r="T3" s="3"/>
    </row>
    <row r="4" spans="1:20" ht="28.15" customHeight="1" thickBot="1" x14ac:dyDescent="0.25">
      <c r="A4" s="3"/>
      <c r="B4" s="103" t="s">
        <v>5</v>
      </c>
      <c r="C4" s="104"/>
      <c r="D4" s="104"/>
      <c r="E4" s="107">
        <v>27</v>
      </c>
      <c r="F4" s="108"/>
      <c r="G4" s="111">
        <f>SUM(E6*100/E4)</f>
        <v>0</v>
      </c>
      <c r="H4" s="112"/>
      <c r="I4" s="113"/>
      <c r="J4" s="3"/>
      <c r="K4" s="39">
        <v>2</v>
      </c>
      <c r="L4" s="39" t="s">
        <v>37</v>
      </c>
      <c r="M4" s="39" t="s">
        <v>104</v>
      </c>
      <c r="N4" s="83">
        <v>45706</v>
      </c>
      <c r="O4" s="83">
        <v>45713</v>
      </c>
      <c r="P4" s="83">
        <v>45720</v>
      </c>
      <c r="Q4" s="83">
        <v>45714</v>
      </c>
      <c r="R4" s="39">
        <v>0</v>
      </c>
      <c r="S4" s="39">
        <v>0</v>
      </c>
      <c r="T4" s="3"/>
    </row>
    <row r="5" spans="1:20" ht="28.9" customHeight="1" thickBot="1" x14ac:dyDescent="0.25">
      <c r="A5" s="3"/>
      <c r="B5" s="105"/>
      <c r="C5" s="106"/>
      <c r="D5" s="106"/>
      <c r="E5" s="109"/>
      <c r="F5" s="110"/>
      <c r="G5" s="111"/>
      <c r="H5" s="112"/>
      <c r="I5" s="113"/>
      <c r="J5" s="3"/>
      <c r="K5" s="39">
        <v>3</v>
      </c>
      <c r="L5" s="39" t="s">
        <v>36</v>
      </c>
      <c r="M5" s="39" t="s">
        <v>105</v>
      </c>
      <c r="N5" s="83">
        <v>45744</v>
      </c>
      <c r="O5" s="83">
        <v>45761</v>
      </c>
      <c r="P5" s="83">
        <v>45778</v>
      </c>
      <c r="Q5" s="83">
        <v>45777</v>
      </c>
      <c r="R5" s="39">
        <v>0</v>
      </c>
      <c r="S5" s="39">
        <v>0</v>
      </c>
      <c r="T5" s="3"/>
    </row>
    <row r="6" spans="1:20" ht="28.15" customHeight="1" thickBot="1" x14ac:dyDescent="0.25">
      <c r="A6" s="3"/>
      <c r="B6" s="114" t="s">
        <v>4</v>
      </c>
      <c r="C6" s="115"/>
      <c r="D6" s="115"/>
      <c r="E6" s="107">
        <v>0</v>
      </c>
      <c r="F6" s="108"/>
      <c r="G6" s="111"/>
      <c r="H6" s="112"/>
      <c r="I6" s="113"/>
      <c r="J6" s="3"/>
      <c r="K6" s="63">
        <v>4</v>
      </c>
      <c r="L6" s="63" t="s">
        <v>37</v>
      </c>
      <c r="M6" s="63" t="s">
        <v>106</v>
      </c>
      <c r="N6" s="84">
        <v>45756</v>
      </c>
      <c r="O6" s="84">
        <v>45763</v>
      </c>
      <c r="P6" s="84">
        <v>45770</v>
      </c>
      <c r="Q6" s="84">
        <v>45771</v>
      </c>
      <c r="R6" s="63">
        <v>0</v>
      </c>
      <c r="S6" s="63">
        <v>0</v>
      </c>
      <c r="T6" s="3"/>
    </row>
    <row r="7" spans="1:20" ht="28.15" customHeight="1" thickBot="1" x14ac:dyDescent="0.25">
      <c r="A7" s="3"/>
      <c r="B7" s="116"/>
      <c r="C7" s="117"/>
      <c r="D7" s="117"/>
      <c r="E7" s="109"/>
      <c r="F7" s="110"/>
      <c r="G7" s="111"/>
      <c r="H7" s="112"/>
      <c r="I7" s="113"/>
      <c r="J7" s="3"/>
      <c r="K7" s="39">
        <v>5</v>
      </c>
      <c r="L7" s="39" t="s">
        <v>36</v>
      </c>
      <c r="M7" s="39" t="s">
        <v>107</v>
      </c>
      <c r="N7" s="83">
        <v>45800</v>
      </c>
      <c r="O7" s="83">
        <v>45817</v>
      </c>
      <c r="P7" s="83">
        <v>45834</v>
      </c>
      <c r="Q7" s="83">
        <v>45821</v>
      </c>
      <c r="R7" s="39">
        <v>0</v>
      </c>
      <c r="S7" s="39">
        <v>0</v>
      </c>
      <c r="T7" s="3"/>
    </row>
    <row r="8" spans="1:20" ht="30.6" customHeight="1" x14ac:dyDescent="0.2">
      <c r="A8" s="90" t="s">
        <v>32</v>
      </c>
      <c r="B8" s="90"/>
      <c r="C8" s="90"/>
      <c r="D8" s="90"/>
      <c r="E8" s="90"/>
      <c r="F8" s="90"/>
      <c r="G8" s="90"/>
      <c r="H8" s="90"/>
      <c r="I8" s="90"/>
      <c r="J8" s="3"/>
      <c r="K8" s="39">
        <v>6</v>
      </c>
      <c r="L8" s="39" t="s">
        <v>37</v>
      </c>
      <c r="M8" s="39" t="s">
        <v>108</v>
      </c>
      <c r="N8" s="83">
        <v>45804</v>
      </c>
      <c r="O8" s="83">
        <v>45811</v>
      </c>
      <c r="P8" s="83">
        <v>45818</v>
      </c>
      <c r="Q8" s="83">
        <v>45812</v>
      </c>
      <c r="R8" s="39">
        <v>0</v>
      </c>
      <c r="S8" s="39">
        <v>0</v>
      </c>
      <c r="T8" s="3"/>
    </row>
    <row r="9" spans="1:20" ht="30.6" customHeight="1" x14ac:dyDescent="0.2">
      <c r="C9" s="120"/>
      <c r="D9" s="120"/>
      <c r="J9" s="3"/>
      <c r="K9" s="39">
        <v>7</v>
      </c>
      <c r="L9" s="39" t="s">
        <v>37</v>
      </c>
      <c r="M9" s="39" t="s">
        <v>109</v>
      </c>
      <c r="N9" s="83">
        <v>45807</v>
      </c>
      <c r="O9" s="83">
        <v>45818</v>
      </c>
      <c r="P9" s="83">
        <v>45829</v>
      </c>
      <c r="Q9" s="83">
        <v>45821</v>
      </c>
      <c r="R9" s="39">
        <v>0</v>
      </c>
      <c r="S9" s="39">
        <v>0</v>
      </c>
      <c r="T9" s="3"/>
    </row>
    <row r="10" spans="1:20" ht="32.450000000000003" customHeight="1" x14ac:dyDescent="0.2">
      <c r="C10" s="121"/>
      <c r="D10" s="121"/>
      <c r="J10" s="3"/>
      <c r="K10" s="39">
        <v>8</v>
      </c>
      <c r="L10" s="39" t="s">
        <v>37</v>
      </c>
      <c r="M10" s="39" t="s">
        <v>110</v>
      </c>
      <c r="N10" s="83">
        <v>45813</v>
      </c>
      <c r="O10" s="83">
        <v>45820</v>
      </c>
      <c r="P10" s="83">
        <v>45827</v>
      </c>
      <c r="Q10" s="83">
        <v>45821</v>
      </c>
      <c r="R10" s="39">
        <v>0</v>
      </c>
      <c r="S10" s="39">
        <v>0</v>
      </c>
      <c r="T10" s="3"/>
    </row>
    <row r="11" spans="1:20" ht="30" customHeight="1" x14ac:dyDescent="0.2">
      <c r="A11" s="13"/>
      <c r="B11" s="12"/>
      <c r="C11" s="12"/>
      <c r="D11" s="12"/>
      <c r="E11" s="118"/>
      <c r="F11" s="118"/>
      <c r="G11" s="119"/>
      <c r="H11" s="119"/>
      <c r="I11" s="13"/>
      <c r="J11" s="15"/>
      <c r="K11" s="64">
        <v>9</v>
      </c>
      <c r="L11" s="39" t="s">
        <v>37</v>
      </c>
      <c r="M11" s="39" t="s">
        <v>111</v>
      </c>
      <c r="N11" s="83">
        <v>45818</v>
      </c>
      <c r="O11" s="83">
        <v>45825</v>
      </c>
      <c r="P11" s="83">
        <v>45832</v>
      </c>
      <c r="Q11" s="83">
        <v>45825</v>
      </c>
      <c r="R11" s="39">
        <v>0</v>
      </c>
      <c r="S11" s="39">
        <v>0</v>
      </c>
      <c r="T11" s="3"/>
    </row>
    <row r="12" spans="1:20" ht="30" customHeight="1" x14ac:dyDescent="0.2">
      <c r="A12" s="13"/>
      <c r="B12" s="12"/>
      <c r="C12" s="12"/>
      <c r="D12" s="12"/>
      <c r="E12" s="12"/>
      <c r="F12" s="12"/>
      <c r="G12" s="13"/>
      <c r="H12" s="13"/>
      <c r="I12" s="13"/>
      <c r="J12" s="15"/>
      <c r="K12" s="64">
        <v>10</v>
      </c>
      <c r="L12" s="39" t="s">
        <v>37</v>
      </c>
      <c r="M12" s="39" t="s">
        <v>112</v>
      </c>
      <c r="N12" s="83">
        <v>45824</v>
      </c>
      <c r="O12" s="83">
        <v>45831</v>
      </c>
      <c r="P12" s="83">
        <v>45838</v>
      </c>
      <c r="Q12" s="83">
        <v>45831</v>
      </c>
      <c r="R12" s="39">
        <v>0</v>
      </c>
      <c r="S12" s="39">
        <v>0</v>
      </c>
      <c r="T12" s="3"/>
    </row>
    <row r="13" spans="1:20" ht="30" customHeight="1" x14ac:dyDescent="0.2">
      <c r="A13" s="13"/>
      <c r="B13" s="12"/>
      <c r="C13" s="12"/>
      <c r="D13" s="12"/>
      <c r="E13" s="12"/>
      <c r="F13" s="12"/>
      <c r="G13" s="13"/>
      <c r="H13" s="13"/>
      <c r="I13" s="13"/>
      <c r="J13" s="15"/>
      <c r="K13" s="64">
        <v>11</v>
      </c>
      <c r="L13" s="39" t="s">
        <v>37</v>
      </c>
      <c r="M13" s="39" t="s">
        <v>113</v>
      </c>
      <c r="N13" s="83">
        <v>45824</v>
      </c>
      <c r="O13" s="83">
        <v>45831</v>
      </c>
      <c r="P13" s="83">
        <v>45838</v>
      </c>
      <c r="Q13" s="83">
        <v>45831</v>
      </c>
      <c r="R13" s="39">
        <v>0</v>
      </c>
      <c r="S13" s="39">
        <v>0</v>
      </c>
      <c r="T13" s="3"/>
    </row>
    <row r="14" spans="1:20" ht="30" customHeight="1" x14ac:dyDescent="0.2">
      <c r="A14" s="13"/>
      <c r="B14" s="12"/>
      <c r="C14" s="12"/>
      <c r="D14" s="12"/>
      <c r="E14" s="12"/>
      <c r="F14" s="12"/>
      <c r="G14" s="13"/>
      <c r="H14" s="13"/>
      <c r="I14" s="13"/>
      <c r="J14" s="15"/>
      <c r="K14" s="64">
        <v>12</v>
      </c>
      <c r="L14" s="39" t="s">
        <v>37</v>
      </c>
      <c r="M14" s="39" t="s">
        <v>114</v>
      </c>
      <c r="N14" s="83">
        <v>45845</v>
      </c>
      <c r="O14" s="83">
        <v>45852</v>
      </c>
      <c r="P14" s="83">
        <v>45859</v>
      </c>
      <c r="Q14" s="83">
        <v>45852</v>
      </c>
      <c r="R14" s="39">
        <v>0</v>
      </c>
      <c r="S14" s="39">
        <v>0</v>
      </c>
      <c r="T14" s="3"/>
    </row>
    <row r="15" spans="1:20" ht="30" customHeight="1" x14ac:dyDescent="0.2">
      <c r="A15" s="13"/>
      <c r="B15" s="12"/>
      <c r="C15" s="12"/>
      <c r="D15" s="12"/>
      <c r="E15" s="12"/>
      <c r="F15" s="12"/>
      <c r="G15" s="13"/>
      <c r="H15" s="13"/>
      <c r="I15" s="13"/>
      <c r="J15" s="15"/>
      <c r="K15" s="64">
        <v>13</v>
      </c>
      <c r="L15" s="39" t="s">
        <v>36</v>
      </c>
      <c r="M15" s="39" t="s">
        <v>115</v>
      </c>
      <c r="N15" s="83">
        <v>45876</v>
      </c>
      <c r="O15" s="83">
        <v>45891</v>
      </c>
      <c r="P15" s="83">
        <v>45906</v>
      </c>
      <c r="Q15" s="83">
        <v>45891</v>
      </c>
      <c r="R15" s="39">
        <v>0</v>
      </c>
      <c r="S15" s="39">
        <v>0</v>
      </c>
      <c r="T15" s="3"/>
    </row>
    <row r="16" spans="1:20" ht="30" customHeight="1" x14ac:dyDescent="0.2">
      <c r="A16" s="13"/>
      <c r="B16" s="12"/>
      <c r="C16" s="12"/>
      <c r="D16" s="12"/>
      <c r="E16" s="12"/>
      <c r="F16" s="12"/>
      <c r="G16" s="13"/>
      <c r="H16" s="13"/>
      <c r="I16" s="13"/>
      <c r="J16" s="15"/>
      <c r="K16" s="64">
        <v>14</v>
      </c>
      <c r="L16" s="39" t="s">
        <v>36</v>
      </c>
      <c r="M16" s="39" t="s">
        <v>116</v>
      </c>
      <c r="N16" s="83">
        <v>45876</v>
      </c>
      <c r="O16" s="83">
        <v>45891</v>
      </c>
      <c r="P16" s="83">
        <v>45906</v>
      </c>
      <c r="Q16" s="83">
        <v>45894</v>
      </c>
      <c r="R16" s="39">
        <v>0</v>
      </c>
      <c r="S16" s="39">
        <v>0</v>
      </c>
      <c r="T16" s="3"/>
    </row>
    <row r="17" spans="1:20" ht="30" customHeight="1" x14ac:dyDescent="0.2">
      <c r="A17" s="13"/>
      <c r="B17" s="12"/>
      <c r="C17" s="12"/>
      <c r="D17" s="12"/>
      <c r="E17" s="12"/>
      <c r="F17" s="12"/>
      <c r="G17" s="13"/>
      <c r="H17" s="13"/>
      <c r="I17" s="13"/>
      <c r="J17" s="15"/>
      <c r="K17" s="64">
        <v>15</v>
      </c>
      <c r="L17" s="39" t="s">
        <v>36</v>
      </c>
      <c r="M17" s="39" t="s">
        <v>117</v>
      </c>
      <c r="N17" s="83">
        <v>45876</v>
      </c>
      <c r="O17" s="83">
        <v>45894</v>
      </c>
      <c r="P17" s="83">
        <v>45912</v>
      </c>
      <c r="Q17" s="83">
        <v>45895</v>
      </c>
      <c r="R17" s="39">
        <v>0</v>
      </c>
      <c r="S17" s="39">
        <v>0</v>
      </c>
      <c r="T17" s="3"/>
    </row>
    <row r="18" spans="1:20" ht="30" customHeight="1" x14ac:dyDescent="0.2">
      <c r="A18" s="13"/>
      <c r="B18" s="12"/>
      <c r="C18" s="12"/>
      <c r="D18" s="12"/>
      <c r="E18" s="12"/>
      <c r="F18" s="12"/>
      <c r="G18" s="13"/>
      <c r="H18" s="13"/>
      <c r="I18" s="13"/>
      <c r="J18" s="15"/>
      <c r="K18" s="64">
        <v>16</v>
      </c>
      <c r="L18" s="39" t="s">
        <v>36</v>
      </c>
      <c r="M18" s="39" t="s">
        <v>118</v>
      </c>
      <c r="N18" s="83">
        <v>45854</v>
      </c>
      <c r="O18" s="83">
        <v>45874</v>
      </c>
      <c r="P18" s="83">
        <v>45894</v>
      </c>
      <c r="Q18" s="83">
        <v>45874</v>
      </c>
      <c r="R18" s="39">
        <v>0</v>
      </c>
      <c r="S18" s="39">
        <v>0</v>
      </c>
      <c r="T18" s="3"/>
    </row>
    <row r="19" spans="1:20" ht="30" customHeight="1" x14ac:dyDescent="0.2">
      <c r="A19" s="13"/>
      <c r="B19" s="12"/>
      <c r="C19" s="12"/>
      <c r="D19" s="12"/>
      <c r="E19" s="12"/>
      <c r="F19" s="12"/>
      <c r="G19" s="13"/>
      <c r="H19" s="13"/>
      <c r="I19" s="13"/>
      <c r="J19" s="15"/>
      <c r="K19" s="64">
        <v>17</v>
      </c>
      <c r="L19" s="39" t="s">
        <v>36</v>
      </c>
      <c r="M19" s="39" t="s">
        <v>119</v>
      </c>
      <c r="N19" s="83">
        <v>45923</v>
      </c>
      <c r="O19" s="83">
        <v>45938</v>
      </c>
      <c r="P19" s="83">
        <v>45953</v>
      </c>
      <c r="Q19" s="83">
        <v>45939</v>
      </c>
      <c r="R19" s="39">
        <v>0</v>
      </c>
      <c r="S19" s="39">
        <v>0</v>
      </c>
      <c r="T19" s="3"/>
    </row>
    <row r="20" spans="1:20" ht="30" customHeight="1" x14ac:dyDescent="0.2">
      <c r="A20" s="13"/>
      <c r="B20" s="12"/>
      <c r="C20" s="12"/>
      <c r="D20" s="12"/>
      <c r="E20" s="12"/>
      <c r="F20" s="12"/>
      <c r="G20" s="13"/>
      <c r="H20" s="13"/>
      <c r="I20" s="13"/>
      <c r="J20" s="15"/>
      <c r="K20" s="64">
        <v>18</v>
      </c>
      <c r="L20" s="39" t="s">
        <v>37</v>
      </c>
      <c r="M20" s="39" t="s">
        <v>120</v>
      </c>
      <c r="N20" s="83">
        <v>45974</v>
      </c>
      <c r="O20" s="83">
        <v>45981</v>
      </c>
      <c r="P20" s="83">
        <v>45988</v>
      </c>
      <c r="Q20" s="83">
        <v>45985</v>
      </c>
      <c r="R20" s="39">
        <v>0</v>
      </c>
      <c r="S20" s="39">
        <v>0</v>
      </c>
      <c r="T20" s="3"/>
    </row>
    <row r="21" spans="1:20" ht="30" customHeight="1" x14ac:dyDescent="0.2">
      <c r="A21" s="13"/>
      <c r="B21" s="12"/>
      <c r="C21" s="12"/>
      <c r="D21" s="12"/>
      <c r="E21" s="12"/>
      <c r="F21" s="12"/>
      <c r="G21" s="13"/>
      <c r="H21" s="13"/>
      <c r="I21" s="13"/>
      <c r="J21" s="15"/>
      <c r="K21" s="64">
        <v>19</v>
      </c>
      <c r="L21" s="39" t="s">
        <v>37</v>
      </c>
      <c r="M21" s="39" t="s">
        <v>101</v>
      </c>
      <c r="N21" s="83">
        <v>45980</v>
      </c>
      <c r="O21" s="83">
        <v>45987</v>
      </c>
      <c r="P21" s="83">
        <v>45994</v>
      </c>
      <c r="Q21" s="83">
        <v>45988</v>
      </c>
      <c r="R21" s="39">
        <v>0</v>
      </c>
      <c r="S21" s="39">
        <v>0</v>
      </c>
      <c r="T21" s="3"/>
    </row>
    <row r="22" spans="1:20" ht="30" customHeight="1" x14ac:dyDescent="0.2">
      <c r="A22" s="13"/>
      <c r="B22" s="12"/>
      <c r="C22" s="12"/>
      <c r="D22" s="12"/>
      <c r="E22" s="12"/>
      <c r="F22" s="12"/>
      <c r="G22" s="13"/>
      <c r="H22" s="13"/>
      <c r="I22" s="13"/>
      <c r="J22" s="15"/>
      <c r="K22" s="64">
        <v>20</v>
      </c>
      <c r="L22" s="39" t="s">
        <v>37</v>
      </c>
      <c r="M22" s="39" t="s">
        <v>121</v>
      </c>
      <c r="N22" s="83">
        <v>45980</v>
      </c>
      <c r="O22" s="83">
        <v>45987</v>
      </c>
      <c r="P22" s="83">
        <v>45999</v>
      </c>
      <c r="Q22" s="83">
        <v>45996</v>
      </c>
      <c r="R22" s="39">
        <v>0</v>
      </c>
      <c r="S22" s="39">
        <v>0</v>
      </c>
      <c r="T22" s="3"/>
    </row>
    <row r="23" spans="1:20" ht="30" customHeight="1" x14ac:dyDescent="0.2">
      <c r="A23" s="13"/>
      <c r="B23" s="12"/>
      <c r="C23" s="12"/>
      <c r="D23" s="12"/>
      <c r="E23" s="12"/>
      <c r="F23" s="12"/>
      <c r="G23" s="13"/>
      <c r="H23" s="13"/>
      <c r="I23" s="13"/>
      <c r="J23" s="15"/>
      <c r="K23" s="64">
        <v>21</v>
      </c>
      <c r="L23" s="39" t="s">
        <v>37</v>
      </c>
      <c r="M23" s="39" t="s">
        <v>139</v>
      </c>
      <c r="N23" s="83">
        <v>45692</v>
      </c>
      <c r="O23" s="83">
        <v>45699</v>
      </c>
      <c r="P23" s="83">
        <v>45706</v>
      </c>
      <c r="Q23" s="83">
        <v>45700</v>
      </c>
      <c r="R23" s="39">
        <v>0</v>
      </c>
      <c r="S23" s="39">
        <v>0</v>
      </c>
      <c r="T23" s="3"/>
    </row>
    <row r="24" spans="1:20" ht="21.75" customHeight="1" x14ac:dyDescent="0.2">
      <c r="J24" s="201"/>
      <c r="K24" s="64">
        <v>22</v>
      </c>
      <c r="L24" s="39" t="s">
        <v>37</v>
      </c>
      <c r="M24" s="39" t="s">
        <v>140</v>
      </c>
      <c r="N24" s="83">
        <v>45694</v>
      </c>
      <c r="O24" s="83">
        <v>45701</v>
      </c>
      <c r="P24" s="83">
        <v>45708</v>
      </c>
      <c r="Q24" s="83">
        <v>45705</v>
      </c>
      <c r="R24" s="39">
        <v>0</v>
      </c>
      <c r="S24" s="39">
        <v>0</v>
      </c>
      <c r="T24" s="201"/>
    </row>
    <row r="25" spans="1:20" ht="24.75" customHeight="1" x14ac:dyDescent="0.2">
      <c r="J25" s="201"/>
      <c r="K25" s="64">
        <v>23</v>
      </c>
      <c r="L25" s="39" t="s">
        <v>37</v>
      </c>
      <c r="M25" s="39" t="s">
        <v>141</v>
      </c>
      <c r="N25" s="83">
        <v>45796</v>
      </c>
      <c r="O25" s="83">
        <v>45803</v>
      </c>
      <c r="P25" s="83">
        <v>45810</v>
      </c>
      <c r="Q25" s="83">
        <v>45804</v>
      </c>
      <c r="R25" s="39">
        <v>0</v>
      </c>
      <c r="S25" s="39">
        <v>0</v>
      </c>
      <c r="T25" s="201"/>
    </row>
    <row r="26" spans="1:20" ht="26.25" customHeight="1" x14ac:dyDescent="0.2">
      <c r="J26" s="201"/>
      <c r="K26" s="64">
        <v>24</v>
      </c>
      <c r="L26" s="39" t="s">
        <v>37</v>
      </c>
      <c r="M26" s="39" t="s">
        <v>142</v>
      </c>
      <c r="N26" s="83">
        <v>45797</v>
      </c>
      <c r="O26" s="83">
        <v>45804</v>
      </c>
      <c r="P26" s="83">
        <v>45811</v>
      </c>
      <c r="Q26" s="83">
        <v>45812</v>
      </c>
      <c r="R26" s="39">
        <v>0</v>
      </c>
      <c r="S26" s="39">
        <v>0</v>
      </c>
      <c r="T26" s="201"/>
    </row>
    <row r="27" spans="1:20" ht="20.25" customHeight="1" x14ac:dyDescent="0.2">
      <c r="J27" s="201"/>
      <c r="K27" s="64">
        <v>25</v>
      </c>
      <c r="L27" s="39" t="s">
        <v>37</v>
      </c>
      <c r="M27" s="39" t="s">
        <v>143</v>
      </c>
      <c r="N27" s="83">
        <v>45805</v>
      </c>
      <c r="O27" s="83">
        <v>45812</v>
      </c>
      <c r="P27" s="83">
        <v>45819</v>
      </c>
      <c r="Q27" s="83">
        <v>45812</v>
      </c>
      <c r="R27" s="39">
        <v>0</v>
      </c>
      <c r="S27" s="39">
        <v>0</v>
      </c>
      <c r="T27" s="201"/>
    </row>
    <row r="28" spans="1:20" ht="28.5" customHeight="1" x14ac:dyDescent="0.2">
      <c r="J28" s="201"/>
      <c r="K28" s="64">
        <v>26</v>
      </c>
      <c r="L28" s="39" t="s">
        <v>37</v>
      </c>
      <c r="M28" s="39" t="s">
        <v>144</v>
      </c>
      <c r="N28" s="83">
        <v>45807</v>
      </c>
      <c r="O28" s="83">
        <v>45818</v>
      </c>
      <c r="P28" s="83">
        <v>45825</v>
      </c>
      <c r="Q28" s="83">
        <v>45821</v>
      </c>
      <c r="R28" s="39">
        <v>0</v>
      </c>
      <c r="S28" s="39">
        <v>0</v>
      </c>
      <c r="T28" s="201"/>
    </row>
    <row r="29" spans="1:20" ht="27" customHeight="1" x14ac:dyDescent="0.2">
      <c r="J29" s="201"/>
      <c r="K29" s="64">
        <v>27</v>
      </c>
      <c r="L29" s="39" t="s">
        <v>36</v>
      </c>
      <c r="M29" s="39" t="s">
        <v>145</v>
      </c>
      <c r="N29" s="83">
        <v>45883</v>
      </c>
      <c r="O29" s="83">
        <v>45901</v>
      </c>
      <c r="P29" s="83">
        <v>45916</v>
      </c>
      <c r="Q29" s="83">
        <v>45896</v>
      </c>
      <c r="R29" s="39">
        <v>0</v>
      </c>
      <c r="S29" s="39">
        <v>0</v>
      </c>
      <c r="T29" s="201"/>
    </row>
    <row r="30" spans="1:20" x14ac:dyDescent="0.2">
      <c r="J30" s="90" t="s">
        <v>34</v>
      </c>
      <c r="K30" s="90"/>
      <c r="L30" s="90"/>
      <c r="M30" s="90"/>
      <c r="N30" s="90"/>
      <c r="O30" s="90"/>
      <c r="P30" s="90"/>
      <c r="Q30" s="90"/>
      <c r="R30" s="90"/>
      <c r="S30" s="90"/>
      <c r="T30" s="90"/>
    </row>
    <row r="31" spans="1:20" x14ac:dyDescent="0.2">
      <c r="J31" s="90"/>
      <c r="K31" s="90"/>
      <c r="L31" s="90"/>
      <c r="M31" s="90"/>
      <c r="N31" s="90"/>
      <c r="O31" s="90"/>
      <c r="P31" s="90"/>
      <c r="Q31" s="90"/>
      <c r="R31" s="90"/>
      <c r="S31" s="90"/>
      <c r="T31" s="90"/>
    </row>
    <row r="32" spans="1:20" x14ac:dyDescent="0.2">
      <c r="J32" s="90"/>
      <c r="K32" s="90"/>
      <c r="L32" s="90"/>
      <c r="M32" s="90"/>
      <c r="N32" s="90"/>
      <c r="O32" s="90"/>
      <c r="P32" s="90"/>
      <c r="Q32" s="90"/>
      <c r="R32" s="90"/>
      <c r="S32" s="90"/>
      <c r="T32" s="90"/>
    </row>
    <row r="33" spans="10:20" x14ac:dyDescent="0.2"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0"/>
    </row>
    <row r="34" spans="10:20" x14ac:dyDescent="0.2"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</row>
    <row r="36" spans="10:20" ht="15" customHeight="1" x14ac:dyDescent="0.25">
      <c r="M36" s="1" t="s">
        <v>85</v>
      </c>
    </row>
    <row r="37" spans="10:20" ht="15" customHeight="1" x14ac:dyDescent="0.25">
      <c r="M37" s="1" t="s">
        <v>86</v>
      </c>
    </row>
    <row r="38" spans="10:20" ht="15" customHeight="1" x14ac:dyDescent="0.25">
      <c r="M38" s="1" t="s">
        <v>87</v>
      </c>
    </row>
    <row r="39" spans="10:20" ht="15" customHeight="1" x14ac:dyDescent="0.2"/>
    <row r="40" spans="10:20" ht="15" customHeight="1" x14ac:dyDescent="0.2"/>
    <row r="43" spans="10:20" ht="15" customHeight="1" x14ac:dyDescent="0.2"/>
  </sheetData>
  <mergeCells count="16">
    <mergeCell ref="J30:T34"/>
    <mergeCell ref="E11:F11"/>
    <mergeCell ref="G11:H11"/>
    <mergeCell ref="C9:D9"/>
    <mergeCell ref="C10:D10"/>
    <mergeCell ref="K1:R1"/>
    <mergeCell ref="A8:I8"/>
    <mergeCell ref="A1:I1"/>
    <mergeCell ref="B2:D3"/>
    <mergeCell ref="E2:F3"/>
    <mergeCell ref="G2:I3"/>
    <mergeCell ref="B4:D5"/>
    <mergeCell ref="E4:F5"/>
    <mergeCell ref="G4:I7"/>
    <mergeCell ref="B6:D7"/>
    <mergeCell ref="E6:F7"/>
  </mergeCells>
  <pageMargins left="0.7" right="0.7" top="0.75" bottom="0.75" header="0.3" footer="0.3"/>
  <pageSetup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7"/>
  <dimension ref="A1:K17"/>
  <sheetViews>
    <sheetView topLeftCell="A8" workbookViewId="0">
      <selection sqref="A1:K17"/>
    </sheetView>
  </sheetViews>
  <sheetFormatPr defaultColWidth="8.85546875" defaultRowHeight="15" x14ac:dyDescent="0.2"/>
  <cols>
    <col min="1" max="3" width="8.85546875" style="2"/>
    <col min="4" max="4" width="14.85546875" style="2" customWidth="1"/>
    <col min="5" max="6" width="8.85546875" style="2"/>
    <col min="7" max="7" width="16.28515625" style="2" customWidth="1"/>
    <col min="8" max="9" width="8.85546875" style="2"/>
    <col min="10" max="10" width="11.28515625" style="2" customWidth="1"/>
    <col min="11" max="16384" width="8.85546875" style="2"/>
  </cols>
  <sheetData>
    <row r="1" spans="1:11" s="1" customFormat="1" ht="47.45" customHeight="1" thickBot="1" x14ac:dyDescent="0.3">
      <c r="A1" s="91" t="s">
        <v>88</v>
      </c>
      <c r="B1" s="91"/>
      <c r="C1" s="91"/>
      <c r="D1" s="91"/>
      <c r="E1" s="91"/>
      <c r="F1" s="91"/>
      <c r="G1" s="91"/>
      <c r="H1" s="91"/>
      <c r="I1" s="91"/>
      <c r="J1" s="91"/>
      <c r="K1" s="14"/>
    </row>
    <row r="2" spans="1:11" ht="50.45" customHeight="1" thickBot="1" x14ac:dyDescent="0.25">
      <c r="A2" s="3"/>
      <c r="B2" s="92"/>
      <c r="C2" s="92"/>
      <c r="D2" s="92"/>
      <c r="E2" s="160" t="s">
        <v>39</v>
      </c>
      <c r="F2" s="160"/>
      <c r="G2" s="160" t="s">
        <v>11</v>
      </c>
      <c r="H2" s="161" t="s">
        <v>40</v>
      </c>
      <c r="I2" s="161"/>
      <c r="J2" s="160" t="s">
        <v>11</v>
      </c>
      <c r="K2" s="3"/>
    </row>
    <row r="3" spans="1:11" ht="19.149999999999999" customHeight="1" thickBot="1" x14ac:dyDescent="0.25">
      <c r="A3" s="3"/>
      <c r="B3" s="94"/>
      <c r="C3" s="94"/>
      <c r="D3" s="94"/>
      <c r="E3" s="160"/>
      <c r="F3" s="160"/>
      <c r="G3" s="160"/>
      <c r="H3" s="161"/>
      <c r="I3" s="161"/>
      <c r="J3" s="160"/>
      <c r="K3" s="3"/>
    </row>
    <row r="4" spans="1:11" ht="35.450000000000003" customHeight="1" thickBot="1" x14ac:dyDescent="0.25">
      <c r="A4" s="3"/>
      <c r="B4" s="152" t="s">
        <v>16</v>
      </c>
      <c r="C4" s="153"/>
      <c r="D4" s="153"/>
      <c r="E4" s="154">
        <v>27</v>
      </c>
      <c r="F4" s="154"/>
      <c r="G4" s="47">
        <v>100</v>
      </c>
      <c r="H4" s="155">
        <v>4583</v>
      </c>
      <c r="I4" s="155"/>
      <c r="J4" s="47">
        <v>100</v>
      </c>
      <c r="K4" s="3"/>
    </row>
    <row r="5" spans="1:11" ht="35.450000000000003" customHeight="1" thickBot="1" x14ac:dyDescent="0.25">
      <c r="A5" s="3"/>
      <c r="B5" s="156" t="s">
        <v>17</v>
      </c>
      <c r="C5" s="157"/>
      <c r="D5" s="157"/>
      <c r="E5" s="158">
        <v>7</v>
      </c>
      <c r="F5" s="158"/>
      <c r="G5" s="48">
        <f>SUM(E5/E4*100)</f>
        <v>25.925925925925924</v>
      </c>
      <c r="H5" s="159">
        <v>1130</v>
      </c>
      <c r="I5" s="159"/>
      <c r="J5" s="48">
        <f>SUM(H5/H4*100)</f>
        <v>24.656338642810386</v>
      </c>
      <c r="K5" s="3"/>
    </row>
    <row r="6" spans="1:11" ht="48" customHeight="1" thickBot="1" x14ac:dyDescent="0.25">
      <c r="A6" s="3"/>
      <c r="B6" s="156" t="s">
        <v>18</v>
      </c>
      <c r="C6" s="157"/>
      <c r="D6" s="157"/>
      <c r="E6" s="162">
        <v>4</v>
      </c>
      <c r="F6" s="162"/>
      <c r="G6" s="49">
        <f>SUM(E6/E5*100)</f>
        <v>57.142857142857139</v>
      </c>
      <c r="H6" s="162">
        <v>702</v>
      </c>
      <c r="I6" s="162"/>
      <c r="J6" s="49">
        <f>SUM(H6/H5*100)</f>
        <v>62.123893805309734</v>
      </c>
      <c r="K6" s="3"/>
    </row>
    <row r="7" spans="1:11" ht="52.15" customHeight="1" thickBot="1" x14ac:dyDescent="0.25">
      <c r="A7" s="3"/>
      <c r="B7" s="156" t="s">
        <v>19</v>
      </c>
      <c r="C7" s="157"/>
      <c r="D7" s="157"/>
      <c r="E7" s="162">
        <v>3</v>
      </c>
      <c r="F7" s="162"/>
      <c r="G7" s="49">
        <f>SUM(E7/E5*100)</f>
        <v>42.857142857142854</v>
      </c>
      <c r="H7" s="162">
        <v>258</v>
      </c>
      <c r="I7" s="162"/>
      <c r="J7" s="49">
        <f>SUM(H7/H5*100)</f>
        <v>22.831858407079647</v>
      </c>
      <c r="K7" s="3"/>
    </row>
    <row r="8" spans="1:11" ht="75.75" customHeight="1" thickBot="1" x14ac:dyDescent="0.25">
      <c r="A8" s="3"/>
      <c r="B8" s="156" t="s">
        <v>66</v>
      </c>
      <c r="C8" s="157"/>
      <c r="D8" s="157"/>
      <c r="E8" s="162">
        <v>0</v>
      </c>
      <c r="F8" s="162"/>
      <c r="G8" s="49">
        <f>SUM(E8/E5*100)</f>
        <v>0</v>
      </c>
      <c r="H8" s="162">
        <v>108</v>
      </c>
      <c r="I8" s="162"/>
      <c r="J8" s="49">
        <f>SUM(H8/H5*100)</f>
        <v>9.557522123893806</v>
      </c>
      <c r="K8" s="3"/>
    </row>
    <row r="9" spans="1:11" ht="37.9" customHeight="1" x14ac:dyDescent="0.2">
      <c r="A9" s="90" t="s">
        <v>41</v>
      </c>
      <c r="B9" s="90"/>
      <c r="C9" s="90"/>
      <c r="D9" s="90"/>
      <c r="E9" s="90"/>
      <c r="F9" s="90"/>
      <c r="G9" s="90"/>
      <c r="H9" s="90"/>
      <c r="I9" s="3"/>
      <c r="J9" s="3"/>
      <c r="K9" s="3"/>
    </row>
    <row r="10" spans="1:11" x14ac:dyDescent="0.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ht="46.15" customHeight="1" x14ac:dyDescent="0.2">
      <c r="A11" s="3"/>
      <c r="B11" s="163" t="s">
        <v>67</v>
      </c>
      <c r="C11" s="163"/>
      <c r="D11" s="163"/>
      <c r="E11" s="163"/>
      <c r="F11" s="163"/>
      <c r="G11" s="163"/>
      <c r="H11" s="163"/>
      <c r="I11" s="163"/>
      <c r="J11" s="163"/>
      <c r="K11" s="163"/>
    </row>
    <row r="12" spans="1:11" x14ac:dyDescent="0.2">
      <c r="A12" s="46"/>
      <c r="B12" s="46"/>
      <c r="C12" s="46"/>
      <c r="D12" s="46"/>
      <c r="E12" s="46"/>
      <c r="F12" s="46"/>
      <c r="G12" s="46"/>
      <c r="H12" s="46"/>
      <c r="I12" s="46"/>
      <c r="J12" s="46"/>
      <c r="K12" s="46"/>
    </row>
    <row r="13" spans="1:11" ht="15.75" x14ac:dyDescent="0.25">
      <c r="A13" s="46"/>
      <c r="B13" s="46"/>
      <c r="C13" s="46"/>
      <c r="D13" s="4" t="s">
        <v>89</v>
      </c>
      <c r="E13" s="46"/>
      <c r="F13" s="46"/>
      <c r="G13" s="46"/>
      <c r="H13" s="46"/>
      <c r="I13" s="46"/>
      <c r="J13" s="46"/>
      <c r="K13" s="46"/>
    </row>
    <row r="14" spans="1:11" x14ac:dyDescent="0.2">
      <c r="A14" s="46"/>
      <c r="B14" s="46"/>
      <c r="C14" s="46"/>
      <c r="D14" s="46"/>
      <c r="E14" s="46"/>
      <c r="F14" s="46"/>
      <c r="G14" s="46"/>
      <c r="H14" s="46"/>
      <c r="I14" s="46"/>
      <c r="J14" s="46"/>
      <c r="K14" s="46"/>
    </row>
    <row r="15" spans="1:11" x14ac:dyDescent="0.2">
      <c r="A15" s="46"/>
      <c r="B15" s="46"/>
      <c r="C15" s="46"/>
      <c r="D15" s="46"/>
      <c r="E15" s="46"/>
      <c r="F15" s="46"/>
      <c r="G15" s="46"/>
      <c r="H15" s="46"/>
      <c r="I15" s="46"/>
      <c r="J15" s="46"/>
      <c r="K15" s="46"/>
    </row>
    <row r="16" spans="1:11" x14ac:dyDescent="0.2">
      <c r="A16" s="46"/>
      <c r="B16" s="46"/>
      <c r="C16" s="46"/>
      <c r="D16" s="46"/>
      <c r="E16" s="46"/>
      <c r="F16" s="46"/>
      <c r="G16" s="46"/>
      <c r="H16" s="46"/>
      <c r="I16" s="46"/>
      <c r="J16" s="46"/>
      <c r="K16" s="46"/>
    </row>
    <row r="17" spans="1:11" x14ac:dyDescent="0.2">
      <c r="A17" s="46"/>
      <c r="B17" s="46"/>
      <c r="C17" s="46"/>
      <c r="D17" s="46"/>
      <c r="E17" s="46"/>
      <c r="F17" s="46"/>
      <c r="G17" s="46"/>
      <c r="H17" s="46"/>
      <c r="I17" s="46"/>
      <c r="J17" s="46"/>
      <c r="K17" s="46"/>
    </row>
  </sheetData>
  <mergeCells count="23">
    <mergeCell ref="B8:D8"/>
    <mergeCell ref="E8:F8"/>
    <mergeCell ref="H8:I8"/>
    <mergeCell ref="A9:H9"/>
    <mergeCell ref="B11:K11"/>
    <mergeCell ref="B6:D6"/>
    <mergeCell ref="E6:F6"/>
    <mergeCell ref="H6:I6"/>
    <mergeCell ref="B7:D7"/>
    <mergeCell ref="E7:F7"/>
    <mergeCell ref="H7:I7"/>
    <mergeCell ref="A1:J1"/>
    <mergeCell ref="B4:D4"/>
    <mergeCell ref="E4:F4"/>
    <mergeCell ref="H4:I4"/>
    <mergeCell ref="B5:D5"/>
    <mergeCell ref="E5:F5"/>
    <mergeCell ref="H5:I5"/>
    <mergeCell ref="J2:J3"/>
    <mergeCell ref="B2:D3"/>
    <mergeCell ref="E2:F3"/>
    <mergeCell ref="G2:G3"/>
    <mergeCell ref="H2:I3"/>
  </mergeCells>
  <pageMargins left="0.7" right="0.7" top="0.75" bottom="0.75" header="0.3" footer="0.3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:F26"/>
  <sheetViews>
    <sheetView topLeftCell="A18" workbookViewId="0">
      <selection sqref="A1:F28"/>
    </sheetView>
  </sheetViews>
  <sheetFormatPr defaultColWidth="8.85546875" defaultRowHeight="15" x14ac:dyDescent="0.2"/>
  <cols>
    <col min="1" max="1" width="8.85546875" style="2"/>
    <col min="2" max="2" width="35.28515625" style="70" customWidth="1"/>
    <col min="3" max="3" width="13.7109375" style="2" customWidth="1"/>
    <col min="4" max="4" width="19.28515625" style="2" customWidth="1"/>
    <col min="5" max="5" width="29.140625" style="2" customWidth="1"/>
    <col min="6" max="6" width="11.7109375" style="2" customWidth="1"/>
    <col min="7" max="8" width="8.85546875" style="2"/>
    <col min="9" max="9" width="15" style="2" customWidth="1"/>
    <col min="10" max="16384" width="8.85546875" style="2"/>
  </cols>
  <sheetData>
    <row r="1" spans="1:6" s="1" customFormat="1" ht="50.45" customHeight="1" thickBot="1" x14ac:dyDescent="0.3">
      <c r="A1" s="91" t="s">
        <v>7</v>
      </c>
      <c r="B1" s="91"/>
      <c r="C1" s="91"/>
      <c r="D1" s="91"/>
      <c r="E1" s="91"/>
      <c r="F1" s="91"/>
    </row>
    <row r="2" spans="1:6" ht="91.15" customHeight="1" thickBot="1" x14ac:dyDescent="0.25">
      <c r="A2" s="3"/>
      <c r="B2" s="69"/>
      <c r="C2" s="5" t="s">
        <v>6</v>
      </c>
      <c r="D2" s="5" t="s">
        <v>8</v>
      </c>
      <c r="E2" s="7" t="s">
        <v>42</v>
      </c>
      <c r="F2" s="134"/>
    </row>
    <row r="3" spans="1:6" ht="61.15" customHeight="1" thickBot="1" x14ac:dyDescent="0.25">
      <c r="A3" s="3"/>
      <c r="B3" s="71" t="s">
        <v>96</v>
      </c>
      <c r="C3" s="72">
        <v>1</v>
      </c>
      <c r="D3" s="41">
        <v>2199999.08</v>
      </c>
      <c r="E3" s="34">
        <f>D3/D20*100</f>
        <v>4.3467891410742032</v>
      </c>
      <c r="F3" s="134"/>
    </row>
    <row r="4" spans="1:6" ht="58.9" customHeight="1" thickBot="1" x14ac:dyDescent="0.25">
      <c r="A4" s="3"/>
      <c r="B4" s="71" t="s">
        <v>122</v>
      </c>
      <c r="C4" s="72">
        <v>1</v>
      </c>
      <c r="D4" s="41">
        <v>299999.65999999997</v>
      </c>
      <c r="E4" s="34">
        <f>D4/D20*100</f>
        <v>0.5927435498809176</v>
      </c>
      <c r="F4" s="134"/>
    </row>
    <row r="5" spans="1:6" ht="61.5" customHeight="1" thickBot="1" x14ac:dyDescent="0.25">
      <c r="A5" s="3"/>
      <c r="B5" s="71" t="s">
        <v>123</v>
      </c>
      <c r="C5" s="72">
        <v>1</v>
      </c>
      <c r="D5" s="41">
        <v>874176</v>
      </c>
      <c r="E5" s="34">
        <f>D5/D20*100</f>
        <v>1.7272092423728114</v>
      </c>
      <c r="F5" s="134"/>
    </row>
    <row r="6" spans="1:6" ht="47.25" customHeight="1" thickBot="1" x14ac:dyDescent="0.25">
      <c r="A6" s="3"/>
      <c r="B6" s="71" t="s">
        <v>124</v>
      </c>
      <c r="C6" s="72">
        <v>1</v>
      </c>
      <c r="D6" s="41">
        <v>99999.1</v>
      </c>
      <c r="E6" s="34">
        <f>D6/D20*100</f>
        <v>0.19757962898656911</v>
      </c>
      <c r="F6" s="134"/>
    </row>
    <row r="7" spans="1:6" ht="48.75" customHeight="1" thickBot="1" x14ac:dyDescent="0.25">
      <c r="A7" s="3"/>
      <c r="B7" s="71" t="s">
        <v>125</v>
      </c>
      <c r="C7" s="72">
        <v>1</v>
      </c>
      <c r="D7" s="41">
        <v>499999.04</v>
      </c>
      <c r="E7" s="34">
        <f>D7/D20*100</f>
        <v>0.98790513931466084</v>
      </c>
      <c r="F7" s="134"/>
    </row>
    <row r="8" spans="1:6" ht="60.75" customHeight="1" thickBot="1" x14ac:dyDescent="0.25">
      <c r="A8" s="3"/>
      <c r="B8" s="71" t="s">
        <v>126</v>
      </c>
      <c r="C8" s="72">
        <v>4</v>
      </c>
      <c r="D8" s="41">
        <v>5904655</v>
      </c>
      <c r="E8" s="34">
        <f>D8/D20*100</f>
        <v>11.666500440440865</v>
      </c>
      <c r="F8" s="134"/>
    </row>
    <row r="9" spans="1:6" ht="73.5" customHeight="1" thickBot="1" x14ac:dyDescent="0.25">
      <c r="A9" s="3"/>
      <c r="B9" s="71" t="s">
        <v>127</v>
      </c>
      <c r="C9" s="72">
        <v>1</v>
      </c>
      <c r="D9" s="41">
        <v>168917</v>
      </c>
      <c r="E9" s="34">
        <f>D9/D20*100</f>
        <v>0.33374858563251358</v>
      </c>
      <c r="F9" s="134"/>
    </row>
    <row r="10" spans="1:6" ht="81" customHeight="1" thickBot="1" x14ac:dyDescent="0.25">
      <c r="A10" s="3"/>
      <c r="B10" s="71" t="s">
        <v>128</v>
      </c>
      <c r="C10" s="72">
        <v>2</v>
      </c>
      <c r="D10" s="41">
        <v>653999.66</v>
      </c>
      <c r="E10" s="34">
        <f>D10/D20*100</f>
        <v>1.2921817314370063</v>
      </c>
      <c r="F10" s="134"/>
    </row>
    <row r="11" spans="1:6" ht="76.5" customHeight="1" thickBot="1" x14ac:dyDescent="0.25">
      <c r="A11" s="3"/>
      <c r="B11" s="71" t="s">
        <v>129</v>
      </c>
      <c r="C11" s="72">
        <v>1</v>
      </c>
      <c r="D11" s="41">
        <v>708000</v>
      </c>
      <c r="E11" s="34">
        <f>D11/D20*100</f>
        <v>1.398876363112177</v>
      </c>
      <c r="F11" s="134"/>
    </row>
    <row r="12" spans="1:6" ht="54.75" customHeight="1" thickBot="1" x14ac:dyDescent="0.25">
      <c r="A12" s="3"/>
      <c r="B12" s="71" t="s">
        <v>130</v>
      </c>
      <c r="C12" s="72">
        <v>1</v>
      </c>
      <c r="D12" s="41">
        <v>499999.04</v>
      </c>
      <c r="E12" s="34">
        <f>D12/D20*100</f>
        <v>0.98790513931466084</v>
      </c>
      <c r="F12" s="134"/>
    </row>
    <row r="13" spans="1:6" ht="59.25" customHeight="1" thickBot="1" x14ac:dyDescent="0.25">
      <c r="A13" s="3"/>
      <c r="B13" s="71" t="s">
        <v>131</v>
      </c>
      <c r="C13" s="72">
        <v>1</v>
      </c>
      <c r="D13" s="41">
        <v>99999.9</v>
      </c>
      <c r="E13" s="34">
        <f>D13/D20*100</f>
        <v>0.19758120963782683</v>
      </c>
      <c r="F13" s="134"/>
    </row>
    <row r="14" spans="1:6" ht="61.5" customHeight="1" thickBot="1" x14ac:dyDescent="0.25">
      <c r="A14" s="3"/>
      <c r="B14" s="71" t="s">
        <v>132</v>
      </c>
      <c r="C14" s="72">
        <v>1</v>
      </c>
      <c r="D14" s="41">
        <v>690347.2</v>
      </c>
      <c r="E14" s="34">
        <f>D14/D20*100</f>
        <v>1.36399771245858</v>
      </c>
      <c r="F14" s="134"/>
    </row>
    <row r="15" spans="1:6" ht="59.25" customHeight="1" thickBot="1" x14ac:dyDescent="0.25">
      <c r="A15" s="3"/>
      <c r="B15" s="71" t="s">
        <v>133</v>
      </c>
      <c r="C15" s="72">
        <v>1</v>
      </c>
      <c r="D15" s="41">
        <v>2184840</v>
      </c>
      <c r="E15" s="34">
        <f>D15/D20*100</f>
        <v>4.3168376174887131</v>
      </c>
      <c r="F15" s="134"/>
    </row>
    <row r="16" spans="1:6" ht="59.25" customHeight="1" thickBot="1" x14ac:dyDescent="0.25">
      <c r="A16" s="3"/>
      <c r="B16" s="71" t="s">
        <v>134</v>
      </c>
      <c r="C16" s="72">
        <v>1</v>
      </c>
      <c r="D16" s="41">
        <v>25458492.68</v>
      </c>
      <c r="E16" s="85">
        <f>D16/D20*100</f>
        <v>50.301248093949688</v>
      </c>
      <c r="F16" s="134"/>
    </row>
    <row r="17" spans="1:6" ht="59.25" customHeight="1" thickBot="1" x14ac:dyDescent="0.25">
      <c r="A17" s="3"/>
      <c r="B17" s="71" t="s">
        <v>135</v>
      </c>
      <c r="C17" s="72">
        <v>1</v>
      </c>
      <c r="D17" s="41">
        <v>9968626.6699999999</v>
      </c>
      <c r="E17" s="34">
        <f>D17/D20*100</f>
        <v>19.696152855017871</v>
      </c>
      <c r="F17" s="134"/>
    </row>
    <row r="18" spans="1:6" ht="59.25" customHeight="1" thickBot="1" x14ac:dyDescent="0.25">
      <c r="A18" s="3"/>
      <c r="B18" s="71" t="s">
        <v>136</v>
      </c>
      <c r="C18" s="72">
        <v>1</v>
      </c>
      <c r="D18" s="41">
        <v>199999.38</v>
      </c>
      <c r="E18" s="34">
        <f>D18/D20*100</f>
        <v>0.39516158943374335</v>
      </c>
      <c r="F18" s="134"/>
    </row>
    <row r="19" spans="1:6" ht="59.25" customHeight="1" thickBot="1" x14ac:dyDescent="0.25">
      <c r="A19" s="3"/>
      <c r="B19" s="71" t="s">
        <v>137</v>
      </c>
      <c r="C19" s="72">
        <v>1</v>
      </c>
      <c r="D19" s="41">
        <v>100000.28</v>
      </c>
      <c r="E19" s="34">
        <f>D19/D20*100</f>
        <v>0.19758196044717427</v>
      </c>
      <c r="F19" s="134"/>
    </row>
    <row r="20" spans="1:6" ht="49.15" customHeight="1" thickBot="1" x14ac:dyDescent="0.25">
      <c r="A20" s="3"/>
      <c r="B20" s="73" t="s">
        <v>9</v>
      </c>
      <c r="C20" s="76">
        <f>SUM(C3:C19)</f>
        <v>21</v>
      </c>
      <c r="D20" s="74">
        <f>SUM(D3:D19)</f>
        <v>50612049.690000005</v>
      </c>
      <c r="E20" s="75">
        <f>SUM(E3:E19)</f>
        <v>99.999999999999986</v>
      </c>
      <c r="F20" s="134"/>
    </row>
    <row r="21" spans="1:6" ht="37.9" customHeight="1" x14ac:dyDescent="0.2">
      <c r="A21" s="138" t="s">
        <v>70</v>
      </c>
      <c r="B21" s="138"/>
      <c r="C21" s="138"/>
      <c r="D21" s="138"/>
      <c r="E21" s="138"/>
      <c r="F21" s="138"/>
    </row>
    <row r="24" spans="1:6" ht="15.75" x14ac:dyDescent="0.25">
      <c r="C24" s="1" t="s">
        <v>90</v>
      </c>
    </row>
    <row r="25" spans="1:6" ht="15.75" x14ac:dyDescent="0.25">
      <c r="C25" s="1" t="s">
        <v>91</v>
      </c>
    </row>
    <row r="26" spans="1:6" ht="15.75" x14ac:dyDescent="0.25">
      <c r="C26" s="1" t="s">
        <v>95</v>
      </c>
    </row>
  </sheetData>
  <mergeCells count="3">
    <mergeCell ref="A21:F21"/>
    <mergeCell ref="A1:F1"/>
    <mergeCell ref="F2:F20"/>
  </mergeCells>
  <pageMargins left="0.7" right="0.7" top="0.75" bottom="0.75" header="0.3" footer="0.3"/>
  <pageSetup scale="70" orientation="portrait" r:id="rId1"/>
  <ignoredErrors>
    <ignoredError sqref="E6" 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26"/>
  <sheetViews>
    <sheetView topLeftCell="A18" workbookViewId="0">
      <selection sqref="A1:G27"/>
    </sheetView>
  </sheetViews>
  <sheetFormatPr defaultColWidth="8.85546875" defaultRowHeight="15" x14ac:dyDescent="0.2"/>
  <cols>
    <col min="1" max="4" width="8.85546875" style="2"/>
    <col min="5" max="5" width="13.7109375" style="2" customWidth="1"/>
    <col min="6" max="6" width="21.140625" style="35" customWidth="1"/>
    <col min="7" max="7" width="11.7109375" style="2" customWidth="1"/>
    <col min="8" max="16384" width="8.85546875" style="2"/>
  </cols>
  <sheetData>
    <row r="1" spans="1:11" s="1" customFormat="1" ht="50.45" customHeight="1" thickBot="1" x14ac:dyDescent="0.3">
      <c r="A1" s="91" t="s">
        <v>73</v>
      </c>
      <c r="B1" s="91"/>
      <c r="C1" s="91"/>
      <c r="D1" s="91"/>
      <c r="E1" s="91"/>
      <c r="F1" s="91"/>
      <c r="G1" s="91"/>
      <c r="H1" s="4"/>
      <c r="I1" s="4"/>
      <c r="J1" s="4"/>
    </row>
    <row r="2" spans="1:11" ht="58.15" customHeight="1" thickBot="1" x14ac:dyDescent="0.25">
      <c r="A2" s="3"/>
      <c r="B2" s="166" t="s">
        <v>25</v>
      </c>
      <c r="C2" s="167"/>
      <c r="D2" s="168"/>
      <c r="E2" s="50" t="s">
        <v>28</v>
      </c>
      <c r="F2" s="50" t="s">
        <v>68</v>
      </c>
      <c r="G2" s="134"/>
    </row>
    <row r="3" spans="1:11" ht="24.75" customHeight="1" thickBot="1" x14ac:dyDescent="0.25">
      <c r="A3" s="3"/>
      <c r="B3" s="175" t="s">
        <v>103</v>
      </c>
      <c r="C3" s="176" t="s">
        <v>103</v>
      </c>
      <c r="D3" s="177" t="s">
        <v>103</v>
      </c>
      <c r="E3" s="79" t="s">
        <v>36</v>
      </c>
      <c r="F3" s="80">
        <v>5</v>
      </c>
      <c r="G3" s="134"/>
    </row>
    <row r="4" spans="1:11" ht="28.15" customHeight="1" thickBot="1" x14ac:dyDescent="0.3">
      <c r="A4" s="3"/>
      <c r="B4" s="169" t="s">
        <v>104</v>
      </c>
      <c r="C4" s="170" t="s">
        <v>104</v>
      </c>
      <c r="D4" s="171" t="s">
        <v>104</v>
      </c>
      <c r="E4" s="51" t="s">
        <v>37</v>
      </c>
      <c r="F4" s="52">
        <v>2</v>
      </c>
      <c r="G4" s="134"/>
      <c r="J4" s="1" t="s">
        <v>85</v>
      </c>
      <c r="K4" s="1"/>
    </row>
    <row r="5" spans="1:11" ht="28.15" customHeight="1" thickBot="1" x14ac:dyDescent="0.3">
      <c r="A5" s="3"/>
      <c r="B5" s="169" t="s">
        <v>105</v>
      </c>
      <c r="C5" s="170" t="s">
        <v>105</v>
      </c>
      <c r="D5" s="171" t="s">
        <v>105</v>
      </c>
      <c r="E5" s="51" t="s">
        <v>36</v>
      </c>
      <c r="F5" s="53">
        <v>4</v>
      </c>
      <c r="G5" s="134"/>
      <c r="J5" s="1" t="s">
        <v>86</v>
      </c>
      <c r="K5" s="1"/>
    </row>
    <row r="6" spans="1:11" ht="28.15" customHeight="1" thickBot="1" x14ac:dyDescent="0.3">
      <c r="A6" s="3"/>
      <c r="B6" s="169" t="s">
        <v>106</v>
      </c>
      <c r="C6" s="170" t="s">
        <v>106</v>
      </c>
      <c r="D6" s="171" t="s">
        <v>106</v>
      </c>
      <c r="E6" s="51" t="s">
        <v>37</v>
      </c>
      <c r="F6" s="53">
        <v>5</v>
      </c>
      <c r="G6" s="134"/>
      <c r="J6" s="1" t="s">
        <v>95</v>
      </c>
    </row>
    <row r="7" spans="1:11" ht="28.15" customHeight="1" thickBot="1" x14ac:dyDescent="0.3">
      <c r="A7" s="3"/>
      <c r="B7" s="169" t="s">
        <v>107</v>
      </c>
      <c r="C7" s="170" t="s">
        <v>107</v>
      </c>
      <c r="D7" s="171" t="s">
        <v>107</v>
      </c>
      <c r="E7" s="51" t="s">
        <v>36</v>
      </c>
      <c r="F7" s="53">
        <v>8</v>
      </c>
      <c r="G7" s="134"/>
      <c r="J7" s="1"/>
    </row>
    <row r="8" spans="1:11" ht="28.15" customHeight="1" thickBot="1" x14ac:dyDescent="0.3">
      <c r="A8" s="3"/>
      <c r="B8" s="172" t="s">
        <v>108</v>
      </c>
      <c r="C8" s="173" t="s">
        <v>108</v>
      </c>
      <c r="D8" s="174" t="s">
        <v>108</v>
      </c>
      <c r="E8" s="86" t="s">
        <v>37</v>
      </c>
      <c r="F8" s="53">
        <v>1</v>
      </c>
      <c r="G8" s="134"/>
      <c r="J8" s="1"/>
    </row>
    <row r="9" spans="1:11" ht="28.15" customHeight="1" thickBot="1" x14ac:dyDescent="0.3">
      <c r="A9" s="3"/>
      <c r="B9" s="181" t="s">
        <v>109</v>
      </c>
      <c r="C9" s="182" t="s">
        <v>109</v>
      </c>
      <c r="D9" s="183" t="s">
        <v>109</v>
      </c>
      <c r="E9" s="86" t="s">
        <v>37</v>
      </c>
      <c r="F9" s="53">
        <v>4</v>
      </c>
      <c r="G9" s="134"/>
      <c r="J9" s="1"/>
    </row>
    <row r="10" spans="1:11" ht="28.15" customHeight="1" thickBot="1" x14ac:dyDescent="0.3">
      <c r="A10" s="3"/>
      <c r="B10" s="181" t="s">
        <v>110</v>
      </c>
      <c r="C10" s="182" t="s">
        <v>110</v>
      </c>
      <c r="D10" s="183" t="s">
        <v>110</v>
      </c>
      <c r="E10" s="86" t="s">
        <v>37</v>
      </c>
      <c r="F10" s="53">
        <v>2</v>
      </c>
      <c r="G10" s="134"/>
      <c r="J10" s="1"/>
    </row>
    <row r="11" spans="1:11" ht="28.15" customHeight="1" thickBot="1" x14ac:dyDescent="0.3">
      <c r="A11" s="3"/>
      <c r="B11" s="181" t="s">
        <v>111</v>
      </c>
      <c r="C11" s="182" t="s">
        <v>111</v>
      </c>
      <c r="D11" s="183" t="s">
        <v>111</v>
      </c>
      <c r="E11" s="86" t="s">
        <v>37</v>
      </c>
      <c r="F11" s="53">
        <v>1</v>
      </c>
      <c r="G11" s="134"/>
      <c r="J11" s="1"/>
    </row>
    <row r="12" spans="1:11" ht="28.15" customHeight="1" thickBot="1" x14ac:dyDescent="0.3">
      <c r="A12" s="3"/>
      <c r="B12" s="181" t="s">
        <v>112</v>
      </c>
      <c r="C12" s="182" t="s">
        <v>112</v>
      </c>
      <c r="D12" s="183" t="s">
        <v>112</v>
      </c>
      <c r="E12" s="86" t="s">
        <v>37</v>
      </c>
      <c r="F12" s="53">
        <v>1</v>
      </c>
      <c r="G12" s="134"/>
      <c r="J12" s="1"/>
    </row>
    <row r="13" spans="1:11" ht="28.15" customHeight="1" thickBot="1" x14ac:dyDescent="0.3">
      <c r="A13" s="3"/>
      <c r="B13" s="181" t="s">
        <v>113</v>
      </c>
      <c r="C13" s="182" t="s">
        <v>113</v>
      </c>
      <c r="D13" s="183" t="s">
        <v>113</v>
      </c>
      <c r="E13" s="86" t="s">
        <v>37</v>
      </c>
      <c r="F13" s="53">
        <v>1</v>
      </c>
      <c r="G13" s="134"/>
      <c r="J13" s="1"/>
    </row>
    <row r="14" spans="1:11" ht="28.15" customHeight="1" thickBot="1" x14ac:dyDescent="0.3">
      <c r="A14" s="3"/>
      <c r="B14" s="181" t="s">
        <v>114</v>
      </c>
      <c r="C14" s="182" t="s">
        <v>114</v>
      </c>
      <c r="D14" s="183" t="s">
        <v>114</v>
      </c>
      <c r="E14" s="86" t="s">
        <v>37</v>
      </c>
      <c r="F14" s="53">
        <v>3</v>
      </c>
      <c r="G14" s="134"/>
      <c r="J14" s="1"/>
    </row>
    <row r="15" spans="1:11" ht="28.15" customHeight="1" thickBot="1" x14ac:dyDescent="0.3">
      <c r="A15" s="3"/>
      <c r="B15" s="178" t="s">
        <v>115</v>
      </c>
      <c r="C15" s="179" t="s">
        <v>115</v>
      </c>
      <c r="D15" s="180" t="s">
        <v>115</v>
      </c>
      <c r="E15" s="86" t="s">
        <v>36</v>
      </c>
      <c r="F15" s="53">
        <v>4</v>
      </c>
      <c r="G15" s="134"/>
      <c r="J15" s="1"/>
    </row>
    <row r="16" spans="1:11" ht="28.15" customHeight="1" thickBot="1" x14ac:dyDescent="0.3">
      <c r="A16" s="3"/>
      <c r="B16" s="184" t="s">
        <v>116</v>
      </c>
      <c r="C16" s="185" t="s">
        <v>116</v>
      </c>
      <c r="D16" s="186" t="s">
        <v>116</v>
      </c>
      <c r="E16" s="86" t="s">
        <v>36</v>
      </c>
      <c r="F16" s="53">
        <v>3</v>
      </c>
      <c r="G16" s="134"/>
      <c r="J16" s="1"/>
    </row>
    <row r="17" spans="1:10" ht="28.15" customHeight="1" thickBot="1" x14ac:dyDescent="0.3">
      <c r="A17" s="3"/>
      <c r="B17" s="184" t="s">
        <v>117</v>
      </c>
      <c r="C17" s="185" t="s">
        <v>117</v>
      </c>
      <c r="D17" s="186" t="s">
        <v>117</v>
      </c>
      <c r="E17" s="86" t="s">
        <v>36</v>
      </c>
      <c r="F17" s="53">
        <v>1</v>
      </c>
      <c r="G17" s="134"/>
      <c r="J17" s="1"/>
    </row>
    <row r="18" spans="1:10" ht="28.15" customHeight="1" thickBot="1" x14ac:dyDescent="0.3">
      <c r="A18" s="3"/>
      <c r="B18" s="169" t="s">
        <v>118</v>
      </c>
      <c r="C18" s="170" t="s">
        <v>118</v>
      </c>
      <c r="D18" s="171" t="s">
        <v>118</v>
      </c>
      <c r="E18" s="51" t="s">
        <v>36</v>
      </c>
      <c r="F18" s="53">
        <v>1</v>
      </c>
      <c r="G18" s="134"/>
      <c r="J18" s="1"/>
    </row>
    <row r="19" spans="1:10" ht="28.15" customHeight="1" thickBot="1" x14ac:dyDescent="0.3">
      <c r="A19" s="3"/>
      <c r="B19" s="169" t="s">
        <v>119</v>
      </c>
      <c r="C19" s="170" t="s">
        <v>119</v>
      </c>
      <c r="D19" s="171" t="s">
        <v>119</v>
      </c>
      <c r="E19" s="51" t="s">
        <v>36</v>
      </c>
      <c r="F19" s="53">
        <v>1</v>
      </c>
      <c r="G19" s="134"/>
      <c r="J19" s="1"/>
    </row>
    <row r="20" spans="1:10" ht="28.15" customHeight="1" thickBot="1" x14ac:dyDescent="0.3">
      <c r="A20" s="3"/>
      <c r="B20" s="169" t="s">
        <v>120</v>
      </c>
      <c r="C20" s="170" t="s">
        <v>120</v>
      </c>
      <c r="D20" s="171" t="s">
        <v>120</v>
      </c>
      <c r="E20" s="51" t="s">
        <v>37</v>
      </c>
      <c r="F20" s="53">
        <v>3</v>
      </c>
      <c r="G20" s="134"/>
      <c r="J20" s="1"/>
    </row>
    <row r="21" spans="1:10" ht="28.15" customHeight="1" thickBot="1" x14ac:dyDescent="0.3">
      <c r="A21" s="3"/>
      <c r="B21" s="169" t="s">
        <v>101</v>
      </c>
      <c r="C21" s="170" t="s">
        <v>101</v>
      </c>
      <c r="D21" s="171" t="s">
        <v>101</v>
      </c>
      <c r="E21" s="51" t="s">
        <v>37</v>
      </c>
      <c r="F21" s="53">
        <v>1</v>
      </c>
      <c r="G21" s="134"/>
      <c r="J21" s="1"/>
    </row>
    <row r="22" spans="1:10" ht="28.15" customHeight="1" thickBot="1" x14ac:dyDescent="0.3">
      <c r="A22" s="3"/>
      <c r="B22" s="169" t="s">
        <v>121</v>
      </c>
      <c r="C22" s="170" t="s">
        <v>121</v>
      </c>
      <c r="D22" s="171" t="s">
        <v>121</v>
      </c>
      <c r="E22" s="51" t="s">
        <v>37</v>
      </c>
      <c r="F22" s="53">
        <v>4</v>
      </c>
      <c r="G22" s="134"/>
      <c r="J22" s="1"/>
    </row>
    <row r="23" spans="1:10" ht="42.6" customHeight="1" thickBot="1" x14ac:dyDescent="0.25">
      <c r="A23" s="3"/>
      <c r="B23" s="164" t="s">
        <v>69</v>
      </c>
      <c r="C23" s="165"/>
      <c r="D23" s="165"/>
      <c r="E23" s="55"/>
      <c r="F23" s="54">
        <f>SUM(F3:F22)</f>
        <v>55</v>
      </c>
      <c r="G23" s="134"/>
    </row>
    <row r="24" spans="1:10" ht="42.6" customHeight="1" thickBot="1" x14ac:dyDescent="0.25">
      <c r="A24" s="3"/>
      <c r="B24" s="164" t="s">
        <v>71</v>
      </c>
      <c r="C24" s="165"/>
      <c r="D24" s="165"/>
      <c r="E24" s="55"/>
      <c r="F24" s="88">
        <f>F23/20</f>
        <v>2.75</v>
      </c>
      <c r="G24" s="134"/>
      <c r="H24" s="87"/>
    </row>
    <row r="25" spans="1:10" ht="42.6" customHeight="1" thickBot="1" x14ac:dyDescent="0.25">
      <c r="A25" s="3"/>
      <c r="B25" s="164" t="s">
        <v>72</v>
      </c>
      <c r="C25" s="165"/>
      <c r="D25" s="165"/>
      <c r="E25" s="55"/>
      <c r="F25" s="53">
        <f>F8+F11+F12+F13+F17+F18+F19+F21</f>
        <v>8</v>
      </c>
      <c r="G25" s="134"/>
    </row>
    <row r="26" spans="1:10" ht="37.9" customHeight="1" x14ac:dyDescent="0.2">
      <c r="A26" s="138" t="s">
        <v>70</v>
      </c>
      <c r="B26" s="138"/>
      <c r="C26" s="138"/>
      <c r="D26" s="138"/>
      <c r="E26" s="138"/>
      <c r="F26" s="138"/>
      <c r="G26" s="138"/>
    </row>
  </sheetData>
  <mergeCells count="27">
    <mergeCell ref="B19:D19"/>
    <mergeCell ref="B21:D21"/>
    <mergeCell ref="B18:D18"/>
    <mergeCell ref="B9:D9"/>
    <mergeCell ref="B11:D11"/>
    <mergeCell ref="B12:D12"/>
    <mergeCell ref="B10:D10"/>
    <mergeCell ref="B13:D13"/>
    <mergeCell ref="B14:D14"/>
    <mergeCell ref="B16:D16"/>
    <mergeCell ref="B17:D17"/>
    <mergeCell ref="A26:G26"/>
    <mergeCell ref="B25:D25"/>
    <mergeCell ref="B24:D24"/>
    <mergeCell ref="B23:D23"/>
    <mergeCell ref="A1:G1"/>
    <mergeCell ref="B2:D2"/>
    <mergeCell ref="G2:G25"/>
    <mergeCell ref="B4:D4"/>
    <mergeCell ref="B5:D5"/>
    <mergeCell ref="B6:D6"/>
    <mergeCell ref="B7:D7"/>
    <mergeCell ref="B8:D8"/>
    <mergeCell ref="B3:D3"/>
    <mergeCell ref="B20:D20"/>
    <mergeCell ref="B22:D22"/>
    <mergeCell ref="B15:D15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3:H19"/>
  <sheetViews>
    <sheetView topLeftCell="A8" workbookViewId="0">
      <selection activeCell="A2" sqref="A2:H21"/>
    </sheetView>
  </sheetViews>
  <sheetFormatPr defaultColWidth="8.85546875" defaultRowHeight="15" x14ac:dyDescent="0.2"/>
  <cols>
    <col min="1" max="1" width="5.7109375" style="22" customWidth="1"/>
    <col min="2" max="2" width="4.28515625" style="22" customWidth="1"/>
    <col min="3" max="3" width="9.85546875" style="22" customWidth="1"/>
    <col min="4" max="4" width="15.7109375" style="22" customWidth="1"/>
    <col min="5" max="5" width="18.5703125" style="22" customWidth="1"/>
    <col min="6" max="6" width="16.28515625" style="22" customWidth="1"/>
    <col min="7" max="7" width="50.42578125" style="22" customWidth="1"/>
    <col min="8" max="16384" width="8.85546875" style="22"/>
  </cols>
  <sheetData>
    <row r="3" spans="2:8" x14ac:dyDescent="0.2">
      <c r="B3" s="24"/>
      <c r="C3" s="24"/>
      <c r="D3" s="24"/>
      <c r="E3" s="24"/>
      <c r="F3" s="24"/>
      <c r="G3" s="24"/>
      <c r="H3" s="24"/>
    </row>
    <row r="4" spans="2:8" x14ac:dyDescent="0.2">
      <c r="B4" s="187" t="s">
        <v>74</v>
      </c>
      <c r="C4" s="187"/>
      <c r="D4" s="187"/>
      <c r="E4" s="187"/>
      <c r="F4" s="187"/>
      <c r="G4" s="187"/>
      <c r="H4" s="187"/>
    </row>
    <row r="5" spans="2:8" ht="25.9" customHeight="1" thickBot="1" x14ac:dyDescent="0.25">
      <c r="B5" s="187"/>
      <c r="C5" s="187"/>
      <c r="D5" s="187"/>
      <c r="E5" s="187"/>
      <c r="F5" s="187"/>
      <c r="G5" s="187"/>
      <c r="H5" s="187"/>
    </row>
    <row r="6" spans="2:8" ht="55.9" customHeight="1" thickBot="1" x14ac:dyDescent="0.25">
      <c r="B6" s="24"/>
      <c r="C6" s="24"/>
      <c r="D6" s="56" t="s">
        <v>75</v>
      </c>
      <c r="E6" s="56" t="s">
        <v>138</v>
      </c>
      <c r="F6" s="56" t="s">
        <v>76</v>
      </c>
      <c r="G6" s="56" t="s">
        <v>77</v>
      </c>
      <c r="H6" s="24"/>
    </row>
    <row r="7" spans="2:8" ht="54" customHeight="1" thickBot="1" x14ac:dyDescent="0.25">
      <c r="B7" s="24"/>
      <c r="C7" s="65">
        <v>2023</v>
      </c>
      <c r="D7" s="68">
        <v>34</v>
      </c>
      <c r="E7" s="68">
        <v>3</v>
      </c>
      <c r="F7" s="67">
        <f t="shared" ref="F7:F8" si="0">SUM(E7/D7*100)</f>
        <v>8.8235294117647065</v>
      </c>
      <c r="G7" s="78" t="s">
        <v>97</v>
      </c>
      <c r="H7" s="24"/>
    </row>
    <row r="8" spans="2:8" ht="58.15" customHeight="1" thickBot="1" x14ac:dyDescent="0.25">
      <c r="B8" s="24"/>
      <c r="C8" s="65">
        <v>2024</v>
      </c>
      <c r="D8" s="68">
        <v>14</v>
      </c>
      <c r="E8" s="68">
        <v>2</v>
      </c>
      <c r="F8" s="67">
        <f t="shared" si="0"/>
        <v>14.285714285714285</v>
      </c>
      <c r="G8" s="78" t="s">
        <v>98</v>
      </c>
      <c r="H8" s="24"/>
    </row>
    <row r="9" spans="2:8" ht="58.15" customHeight="1" thickBot="1" x14ac:dyDescent="0.25">
      <c r="B9" s="24"/>
      <c r="C9" s="65">
        <v>2025</v>
      </c>
      <c r="D9" s="68">
        <v>21</v>
      </c>
      <c r="E9" s="68">
        <v>2</v>
      </c>
      <c r="F9" s="67">
        <f t="shared" ref="F9:F10" si="1">SUM(E9/D9*100)</f>
        <v>9.5238095238095237</v>
      </c>
      <c r="G9" s="78" t="s">
        <v>98</v>
      </c>
      <c r="H9" s="24"/>
    </row>
    <row r="10" spans="2:8" ht="39" customHeight="1" thickBot="1" x14ac:dyDescent="0.25">
      <c r="B10" s="24"/>
      <c r="C10" s="65" t="s">
        <v>9</v>
      </c>
      <c r="D10" s="68">
        <f>SUM(D7:D9)</f>
        <v>69</v>
      </c>
      <c r="E10" s="68">
        <f>SUM(E7:E9)</f>
        <v>7</v>
      </c>
      <c r="F10" s="67">
        <f t="shared" si="1"/>
        <v>10.144927536231885</v>
      </c>
      <c r="G10" s="77"/>
      <c r="H10" s="24"/>
    </row>
    <row r="11" spans="2:8" ht="15.6" customHeight="1" x14ac:dyDescent="0.2">
      <c r="B11" s="24"/>
      <c r="C11" s="24"/>
      <c r="D11" s="24"/>
      <c r="E11" s="24"/>
      <c r="F11" s="24"/>
      <c r="G11" s="24"/>
      <c r="H11" s="24"/>
    </row>
    <row r="12" spans="2:8" x14ac:dyDescent="0.2">
      <c r="B12" s="24"/>
      <c r="C12" s="24"/>
      <c r="D12" s="24"/>
      <c r="E12" s="24"/>
      <c r="F12" s="24"/>
      <c r="G12" s="24"/>
      <c r="H12" s="24"/>
    </row>
    <row r="13" spans="2:8" ht="15.75" x14ac:dyDescent="0.2">
      <c r="B13" s="138" t="s">
        <v>78</v>
      </c>
      <c r="C13" s="138"/>
      <c r="D13" s="138"/>
      <c r="E13" s="138"/>
      <c r="F13" s="138"/>
      <c r="G13" s="138"/>
      <c r="H13" s="138"/>
    </row>
    <row r="14" spans="2:8" x14ac:dyDescent="0.2">
      <c r="B14" s="24"/>
      <c r="C14" s="24"/>
      <c r="D14" s="24"/>
      <c r="E14" s="24"/>
      <c r="F14" s="24"/>
      <c r="G14" s="24"/>
      <c r="H14" s="24"/>
    </row>
    <row r="15" spans="2:8" x14ac:dyDescent="0.2">
      <c r="B15" s="24"/>
      <c r="C15" s="24"/>
      <c r="D15" s="24"/>
      <c r="E15" s="24"/>
      <c r="F15" s="24"/>
      <c r="G15" s="24"/>
      <c r="H15" s="24"/>
    </row>
    <row r="16" spans="2:8" x14ac:dyDescent="0.2">
      <c r="B16" s="24"/>
      <c r="C16" s="24"/>
      <c r="D16" s="57"/>
      <c r="E16" s="57"/>
      <c r="F16" s="57"/>
      <c r="G16" s="24"/>
      <c r="H16" s="24"/>
    </row>
    <row r="17" spans="4:6" x14ac:dyDescent="0.2">
      <c r="D17" s="23"/>
      <c r="E17" s="23"/>
      <c r="F17" s="23"/>
    </row>
    <row r="18" spans="4:6" x14ac:dyDescent="0.2">
      <c r="D18" s="23"/>
      <c r="E18" s="23"/>
      <c r="F18" s="23"/>
    </row>
    <row r="19" spans="4:6" x14ac:dyDescent="0.2">
      <c r="D19" s="23"/>
      <c r="E19" s="23"/>
      <c r="F19" s="23"/>
    </row>
  </sheetData>
  <mergeCells count="2">
    <mergeCell ref="B13:H13"/>
    <mergeCell ref="B4:H5"/>
  </mergeCells>
  <pageMargins left="0.25" right="0.25" top="0.75" bottom="0.75" header="0.3" footer="0.3"/>
  <pageSetup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10"/>
  <sheetViews>
    <sheetView topLeftCell="A2" workbookViewId="0">
      <selection sqref="A1:H10"/>
    </sheetView>
  </sheetViews>
  <sheetFormatPr defaultColWidth="8.85546875" defaultRowHeight="15" x14ac:dyDescent="0.2"/>
  <cols>
    <col min="1" max="4" width="8.85546875" style="2"/>
    <col min="5" max="5" width="17.7109375" style="2" customWidth="1"/>
    <col min="6" max="6" width="21.85546875" style="2" customWidth="1"/>
    <col min="7" max="7" width="29.140625" style="2" customWidth="1"/>
    <col min="8" max="8" width="11.7109375" style="2" customWidth="1"/>
    <col min="9" max="16384" width="8.85546875" style="2"/>
  </cols>
  <sheetData>
    <row r="1" spans="1:11" s="1" customFormat="1" ht="50.45" customHeight="1" thickBot="1" x14ac:dyDescent="0.3">
      <c r="A1" s="91" t="s">
        <v>92</v>
      </c>
      <c r="B1" s="91"/>
      <c r="C1" s="91"/>
      <c r="D1" s="91"/>
      <c r="E1" s="91"/>
      <c r="F1" s="91"/>
      <c r="G1" s="91"/>
      <c r="H1" s="91"/>
      <c r="I1" s="4"/>
      <c r="J1" s="4"/>
      <c r="K1" s="4"/>
    </row>
    <row r="2" spans="1:11" ht="110.25" customHeight="1" thickTop="1" thickBot="1" x14ac:dyDescent="0.25">
      <c r="A2" s="3"/>
      <c r="B2" s="188" t="s">
        <v>48</v>
      </c>
      <c r="C2" s="189"/>
      <c r="D2" s="190"/>
      <c r="E2" s="27" t="s">
        <v>49</v>
      </c>
      <c r="F2" s="28" t="s">
        <v>50</v>
      </c>
      <c r="G2" s="25" t="s">
        <v>51</v>
      </c>
      <c r="H2" s="191"/>
    </row>
    <row r="3" spans="1:11" ht="42.6" customHeight="1" thickBot="1" x14ac:dyDescent="0.25">
      <c r="A3" s="3"/>
      <c r="B3" s="192">
        <f>'ИНДИКАТОР 5'!D20</f>
        <v>50612049.690000005</v>
      </c>
      <c r="C3" s="193"/>
      <c r="D3" s="194"/>
      <c r="E3" s="81">
        <v>5</v>
      </c>
      <c r="F3" s="8">
        <v>4028175</v>
      </c>
      <c r="G3" s="26">
        <f>F3/B3*100</f>
        <v>7.958924850253382</v>
      </c>
      <c r="H3" s="191"/>
    </row>
    <row r="4" spans="1:11" ht="37.9" customHeight="1" x14ac:dyDescent="0.2">
      <c r="A4" s="138" t="s">
        <v>79</v>
      </c>
      <c r="B4" s="138"/>
      <c r="C4" s="138"/>
      <c r="D4" s="138"/>
      <c r="E4" s="138"/>
      <c r="F4" s="138"/>
      <c r="G4" s="138"/>
      <c r="H4" s="138"/>
    </row>
    <row r="8" spans="1:11" ht="15.75" x14ac:dyDescent="0.25">
      <c r="E8" s="1" t="s">
        <v>84</v>
      </c>
    </row>
    <row r="9" spans="1:11" ht="15.75" x14ac:dyDescent="0.25">
      <c r="E9" s="1" t="s">
        <v>90</v>
      </c>
    </row>
    <row r="10" spans="1:11" ht="15.75" x14ac:dyDescent="0.25">
      <c r="E10" s="1" t="s">
        <v>91</v>
      </c>
    </row>
  </sheetData>
  <mergeCells count="5">
    <mergeCell ref="A4:H4"/>
    <mergeCell ref="A1:H1"/>
    <mergeCell ref="B2:D2"/>
    <mergeCell ref="H2:H3"/>
    <mergeCell ref="B3:D3"/>
  </mergeCells>
  <pageMargins left="0.7" right="0.7" top="0.75" bottom="0.75" header="0.3" footer="0.3"/>
  <pageSetup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/>
  <dimension ref="A1:P12"/>
  <sheetViews>
    <sheetView tabSelected="1" workbookViewId="0">
      <selection sqref="A1:M9"/>
    </sheetView>
  </sheetViews>
  <sheetFormatPr defaultColWidth="8.85546875" defaultRowHeight="15" x14ac:dyDescent="0.2"/>
  <cols>
    <col min="1" max="4" width="8.85546875" style="2"/>
    <col min="5" max="5" width="13.140625" style="2" customWidth="1"/>
    <col min="6" max="6" width="9.7109375" style="2" customWidth="1"/>
    <col min="7" max="7" width="10.42578125" style="2" customWidth="1"/>
    <col min="8" max="8" width="9.5703125" style="2" customWidth="1"/>
    <col min="9" max="9" width="10.5703125" style="2" customWidth="1"/>
    <col min="10" max="10" width="9" style="2" customWidth="1"/>
    <col min="11" max="11" width="10.7109375" style="2" customWidth="1"/>
    <col min="12" max="12" width="9.140625" style="2" customWidth="1"/>
    <col min="13" max="16384" width="8.85546875" style="2"/>
  </cols>
  <sheetData>
    <row r="1" spans="1:16" s="1" customFormat="1" ht="47.45" customHeight="1" thickBot="1" x14ac:dyDescent="0.3">
      <c r="A1" s="91" t="s">
        <v>93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4"/>
      <c r="O1" s="4"/>
      <c r="P1" s="4"/>
    </row>
    <row r="2" spans="1:16" ht="79.150000000000006" customHeight="1" thickBot="1" x14ac:dyDescent="0.25">
      <c r="A2" s="3"/>
      <c r="B2" s="92"/>
      <c r="C2" s="92"/>
      <c r="D2" s="93"/>
      <c r="E2" s="96" t="s">
        <v>94</v>
      </c>
      <c r="F2" s="196" t="s">
        <v>11</v>
      </c>
      <c r="G2" s="197" t="s">
        <v>20</v>
      </c>
      <c r="H2" s="198"/>
      <c r="I2" s="199" t="s">
        <v>21</v>
      </c>
      <c r="J2" s="200"/>
      <c r="K2" s="199" t="s">
        <v>22</v>
      </c>
      <c r="L2" s="200"/>
      <c r="M2" s="134"/>
    </row>
    <row r="3" spans="1:16" ht="30.6" customHeight="1" thickBot="1" x14ac:dyDescent="0.25">
      <c r="A3" s="3"/>
      <c r="B3" s="94"/>
      <c r="C3" s="94"/>
      <c r="D3" s="95"/>
      <c r="E3" s="195"/>
      <c r="F3" s="195"/>
      <c r="G3" s="29" t="s">
        <v>10</v>
      </c>
      <c r="H3" s="29" t="s">
        <v>11</v>
      </c>
      <c r="I3" s="29" t="s">
        <v>10</v>
      </c>
      <c r="J3" s="29" t="s">
        <v>11</v>
      </c>
      <c r="K3" s="29" t="s">
        <v>10</v>
      </c>
      <c r="L3" s="31" t="s">
        <v>11</v>
      </c>
      <c r="M3" s="134"/>
    </row>
    <row r="4" spans="1:16" ht="35.450000000000003" customHeight="1" thickBot="1" x14ac:dyDescent="0.25">
      <c r="A4" s="3"/>
      <c r="B4" s="105" t="s">
        <v>12</v>
      </c>
      <c r="C4" s="106"/>
      <c r="D4" s="106"/>
      <c r="E4" s="6">
        <v>27</v>
      </c>
      <c r="F4" s="40">
        <v>100</v>
      </c>
      <c r="G4" s="9"/>
      <c r="H4" s="10"/>
      <c r="I4" s="10"/>
      <c r="J4" s="9"/>
      <c r="K4" s="30"/>
      <c r="L4" s="10"/>
      <c r="M4" s="134"/>
    </row>
    <row r="5" spans="1:16" ht="35.450000000000003" customHeight="1" thickBot="1" x14ac:dyDescent="0.25">
      <c r="A5" s="3"/>
      <c r="B5" s="116" t="s">
        <v>13</v>
      </c>
      <c r="C5" s="117"/>
      <c r="D5" s="117"/>
      <c r="E5" s="6">
        <v>1</v>
      </c>
      <c r="F5" s="58">
        <f>E5/E4*F4</f>
        <v>3.7037037037037033</v>
      </c>
      <c r="G5" s="42">
        <v>0</v>
      </c>
      <c r="H5" s="43">
        <f>G5/E5*100</f>
        <v>0</v>
      </c>
      <c r="I5" s="44">
        <v>0</v>
      </c>
      <c r="J5" s="45">
        <f>I5/E5*100</f>
        <v>0</v>
      </c>
      <c r="K5" s="44">
        <v>1</v>
      </c>
      <c r="L5" s="45">
        <f>K5/E5*100</f>
        <v>100</v>
      </c>
      <c r="M5" s="134"/>
    </row>
    <row r="6" spans="1:16" ht="35.450000000000003" customHeight="1" thickBot="1" x14ac:dyDescent="0.25">
      <c r="A6" s="3"/>
      <c r="B6" s="116" t="s">
        <v>14</v>
      </c>
      <c r="C6" s="117"/>
      <c r="D6" s="117"/>
      <c r="E6" s="6">
        <v>1</v>
      </c>
      <c r="F6" s="58">
        <f>E6/E4*F4</f>
        <v>3.7037037037037033</v>
      </c>
      <c r="G6" s="42">
        <v>0</v>
      </c>
      <c r="H6" s="43">
        <f>G6/E5*F4</f>
        <v>0</v>
      </c>
      <c r="I6" s="44">
        <v>0</v>
      </c>
      <c r="J6" s="45">
        <f>I6/E5*F4</f>
        <v>0</v>
      </c>
      <c r="K6" s="44">
        <v>0</v>
      </c>
      <c r="L6" s="45">
        <f>K6/E5*F4</f>
        <v>0</v>
      </c>
      <c r="M6" s="134"/>
    </row>
    <row r="7" spans="1:16" ht="35.450000000000003" customHeight="1" thickBot="1" x14ac:dyDescent="0.25">
      <c r="A7" s="3"/>
      <c r="B7" s="116" t="s">
        <v>15</v>
      </c>
      <c r="C7" s="117"/>
      <c r="D7" s="117"/>
      <c r="E7" s="6">
        <v>0</v>
      </c>
      <c r="F7" s="58">
        <f>E7/E4*F4</f>
        <v>0</v>
      </c>
      <c r="G7" s="42">
        <v>0</v>
      </c>
      <c r="H7" s="43">
        <f>G7/E5*F4</f>
        <v>0</v>
      </c>
      <c r="I7" s="44">
        <v>0</v>
      </c>
      <c r="J7" s="45">
        <f>I7/E5*F4</f>
        <v>0</v>
      </c>
      <c r="K7" s="44">
        <v>0</v>
      </c>
      <c r="L7" s="45">
        <f>K7/E5*F4</f>
        <v>0</v>
      </c>
      <c r="M7" s="134"/>
    </row>
    <row r="8" spans="1:16" ht="37.9" customHeight="1" thickBot="1" x14ac:dyDescent="0.25">
      <c r="A8" s="90" t="s">
        <v>80</v>
      </c>
      <c r="B8" s="90"/>
      <c r="C8" s="90"/>
      <c r="D8" s="90"/>
      <c r="E8" s="90"/>
      <c r="F8" s="90"/>
      <c r="G8" s="90"/>
      <c r="H8" s="90"/>
      <c r="I8" s="90"/>
      <c r="J8" s="90"/>
      <c r="K8" s="90"/>
      <c r="L8" s="90"/>
      <c r="M8" s="90"/>
      <c r="O8" s="21"/>
    </row>
    <row r="12" spans="1:16" ht="15.75" x14ac:dyDescent="0.25">
      <c r="F12" s="1" t="s">
        <v>89</v>
      </c>
    </row>
  </sheetData>
  <mergeCells count="13">
    <mergeCell ref="A8:M8"/>
    <mergeCell ref="B6:D6"/>
    <mergeCell ref="B7:D7"/>
    <mergeCell ref="A1:M1"/>
    <mergeCell ref="B2:D3"/>
    <mergeCell ref="M2:M7"/>
    <mergeCell ref="B4:D4"/>
    <mergeCell ref="B5:D5"/>
    <mergeCell ref="E2:E3"/>
    <mergeCell ref="F2:F3"/>
    <mergeCell ref="G2:H2"/>
    <mergeCell ref="I2:J2"/>
    <mergeCell ref="K2:L2"/>
  </mergeCells>
  <pageMargins left="0.7" right="0.7" top="0.75" bottom="0.75" header="0.3" footer="0.3"/>
  <pageSetup scale="9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92A8B419E7622439209FD4D0D5F4001" ma:contentTypeVersion="16" ma:contentTypeDescription="Создадете нов документ." ma:contentTypeScope="" ma:versionID="0e77e251422989ddc898d346b4601615">
  <xsd:schema xmlns:xsd="http://www.w3.org/2001/XMLSchema" xmlns:xs="http://www.w3.org/2001/XMLSchema" xmlns:p="http://schemas.microsoft.com/office/2006/metadata/properties" xmlns:ns2="59a5b497-47c7-4e57-a576-b261c547286a" xmlns:ns3="7f8066be-3747-4aa5-8e2d-3b057c2f5c94" targetNamespace="http://schemas.microsoft.com/office/2006/metadata/properties" ma:root="true" ma:fieldsID="0e83e634b6c073d18824434791daad13" ns2:_="" ns3:_="">
    <xsd:import namespace="59a5b497-47c7-4e57-a576-b261c547286a"/>
    <xsd:import namespace="7f8066be-3747-4aa5-8e2d-3b057c2f5c9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a5b497-47c7-4e57-a576-b261c547286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Ознаки на сликата" ma:readOnly="false" ma:fieldId="{5cf76f15-5ced-4ddc-b409-7134ff3c332f}" ma:taxonomyMulti="true" ma:sspId="6893eff2-ccd7-4b4b-8c94-e2df4ae85f4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8066be-3747-4aa5-8e2d-3b057c2f5c94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66b0efb-b55e-4ae7-ac8d-cfc8543cf7e0}" ma:internalName="TaxCatchAll" ma:showField="CatchAllData" ma:web="7f8066be-3747-4aa5-8e2d-3b057c2f5c9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Споделено со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Споделено со Детали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ржина"/>
        <xsd:element ref="dc:title" minOccurs="0" maxOccurs="1" ma:index="4" ma:displayName="Наслов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8CB1383-D0FE-44B3-9A50-B2F7539B925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9a5b497-47c7-4e57-a576-b261c547286a"/>
    <ds:schemaRef ds:uri="7f8066be-3747-4aa5-8e2d-3b057c2f5c9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370FCDA-1F0D-4921-BEE6-176EC477C18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TM44855802</Templat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ИНДИКАТОР 1</vt:lpstr>
      <vt:lpstr>ИНДИКАТОР 2</vt:lpstr>
      <vt:lpstr>ИНДИКАТОР 3</vt:lpstr>
      <vt:lpstr>ИНДИКАТОР 4</vt:lpstr>
      <vt:lpstr>ИНДИКАТОР 5</vt:lpstr>
      <vt:lpstr>ИНДИКАТОР 6</vt:lpstr>
      <vt:lpstr>ИНДИКАТОР 7</vt:lpstr>
      <vt:lpstr>ИНДИКАТОР 8</vt:lpstr>
      <vt:lpstr>ИНДИКАТОР 9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2022-01-04T18:50:46Z</dcterms:created>
  <dcterms:modified xsi:type="dcterms:W3CDTF">2026-02-27T12:36:48Z</dcterms:modified>
  <cp:category/>
  <cp:contentStatus/>
</cp:coreProperties>
</file>