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750" activeTab="0"/>
  </bookViews>
  <sheets>
    <sheet name="K1" sheetId="1" r:id="rId1"/>
  </sheets>
  <definedNames>
    <definedName name="_xlnm.Print_Area" localSheetId="0">'K1'!$A$1:$Q$72</definedName>
  </definedNames>
  <calcPr fullCalcOnLoad="1"/>
</workbook>
</file>

<file path=xl/sharedStrings.xml><?xml version="1.0" encoding="utf-8"?>
<sst xmlns="http://schemas.openxmlformats.org/spreadsheetml/2006/main" count="108" uniqueCount="77">
  <si>
    <t>711</t>
  </si>
  <si>
    <t>713</t>
  </si>
  <si>
    <t>717</t>
  </si>
  <si>
    <t>722</t>
  </si>
  <si>
    <t xml:space="preserve"> Глоби, судски и административни такси</t>
  </si>
  <si>
    <t>723</t>
  </si>
  <si>
    <t>725</t>
  </si>
  <si>
    <t>КАПИТАЛНИ ПРИХОДИ</t>
  </si>
  <si>
    <t>Продажба на земјиште и нематеријални вложувања</t>
  </si>
  <si>
    <t>741</t>
  </si>
  <si>
    <t>742</t>
  </si>
  <si>
    <t>Надоместоци</t>
  </si>
  <si>
    <t>Материјали и ситен инвентар</t>
  </si>
  <si>
    <t>Купување на опрема и машини</t>
  </si>
  <si>
    <t>Други градежни објекти</t>
  </si>
  <si>
    <t>Купување на мебел</t>
  </si>
  <si>
    <t>Вложувања и нефинансиски средства</t>
  </si>
  <si>
    <t>Овластено лице (печат и потпис):</t>
  </si>
  <si>
    <t>Образец  K1</t>
  </si>
  <si>
    <r>
      <t>Општина:____</t>
    </r>
    <r>
      <rPr>
        <b/>
        <u val="single"/>
        <sz val="12"/>
        <rFont val="Arial Narrow"/>
        <family val="2"/>
      </rPr>
      <t>ГРАДСКО</t>
    </r>
    <r>
      <rPr>
        <b/>
        <sz val="12"/>
        <rFont val="Arial Narrow"/>
        <family val="2"/>
      </rPr>
      <t>___________________________</t>
    </r>
  </si>
  <si>
    <t>План</t>
  </si>
  <si>
    <t>(во денари)</t>
  </si>
  <si>
    <t>ВКУПНИ ТЕКОВНО ОПЕРАТИВНИ ПРИХОДИ</t>
  </si>
  <si>
    <t>ВКУПНИ ТЕКОВНО ОПЕРАТИВНИ РАСХОДИ</t>
  </si>
  <si>
    <t>ВКУПНИ  КАПИТАЛНИ ПРИХОДИ</t>
  </si>
  <si>
    <t>ВКУПНИ КАПИТАЛНИ РАСХОДИ</t>
  </si>
  <si>
    <t>ДАНОЧНИ ПРИХОДИ</t>
  </si>
  <si>
    <t>НЕДАНОЧНИ ПРИХОДИ</t>
  </si>
  <si>
    <t>ТРАНСФЕРИ И ДОНАЦИИ</t>
  </si>
  <si>
    <t>Образложение</t>
  </si>
  <si>
    <t>Донации од странство</t>
  </si>
  <si>
    <t>Трансфери од други нивоа на власт</t>
  </si>
  <si>
    <t>Други неданочни приходи</t>
  </si>
  <si>
    <t>Данок од доход, од добивка и од капитални добивки</t>
  </si>
  <si>
    <t>Даноци на имот</t>
  </si>
  <si>
    <t>Даноци на специфични услуги</t>
  </si>
  <si>
    <t>Такси и надоместоци</t>
  </si>
  <si>
    <t>ПЛАТИ И НАДОМЕСТОЦИ</t>
  </si>
  <si>
    <t>СТОКИ И УСЛУГИ</t>
  </si>
  <si>
    <t>СУБВЕНЦИИ И ТРАНСФЕРИ</t>
  </si>
  <si>
    <t>СОЦИЈАЛНИ БЕНЕФИЦИИ</t>
  </si>
  <si>
    <t>КАПИТАЛНИ РАСХОДИ</t>
  </si>
  <si>
    <t>Образложение:</t>
  </si>
  <si>
    <t>Основни плати</t>
  </si>
  <si>
    <t>Придонеси за социјално осигурување</t>
  </si>
  <si>
    <t>Патни и дневни расходи</t>
  </si>
  <si>
    <t>Комунални услуги, греење, комуникација и транспорт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</si>
  <si>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</si>
  <si>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</si>
  <si>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</si>
  <si>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</si>
  <si>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Субвенции за јавни претпријатија</t>
  </si>
  <si>
    <t>Трансфери до невладини организации</t>
  </si>
  <si>
    <t>Разни трансфери</t>
  </si>
  <si>
    <t>Социјални надоместоци</t>
  </si>
  <si>
    <t>ВКУПНИ ПРИХОДИ:</t>
  </si>
  <si>
    <t>ВКУПНИ РАСХОДИ:</t>
  </si>
  <si>
    <t>Лице за контакт</t>
  </si>
  <si>
    <t>%</t>
  </si>
  <si>
    <t xml:space="preserve">                                                                               (ден, месец, година)</t>
  </si>
  <si>
    <t xml:space="preserve">  (ден,месец, година)                  (ден,месец,година)</t>
  </si>
  <si>
    <r>
      <t xml:space="preserve">Квартален извештај за извршувањето на буџетот за општина </t>
    </r>
    <r>
      <rPr>
        <b/>
        <u val="single"/>
        <sz val="14"/>
        <rFont val="Arial Narrow"/>
        <family val="2"/>
      </rPr>
      <t>ГРАДСКО</t>
    </r>
    <r>
      <rPr>
        <b/>
        <sz val="14"/>
        <rFont val="Arial Narrow"/>
        <family val="2"/>
      </rPr>
      <t xml:space="preserve"> за извештајниот период (кумулативно) за квартал од </t>
    </r>
    <r>
      <rPr>
        <b/>
        <u val="single"/>
        <sz val="14"/>
        <rFont val="Arial Narrow"/>
        <family val="2"/>
      </rPr>
      <t>01.01.2024</t>
    </r>
    <r>
      <rPr>
        <b/>
        <sz val="14"/>
        <rFont val="Arial Narrow"/>
        <family val="2"/>
      </rPr>
      <t xml:space="preserve">  година до </t>
    </r>
    <r>
      <rPr>
        <b/>
        <u val="single"/>
        <sz val="14"/>
        <rFont val="Arial Narrow"/>
        <family val="2"/>
      </rPr>
      <t xml:space="preserve">31.03.2024 </t>
    </r>
    <r>
      <rPr>
        <b/>
        <sz val="14"/>
        <rFont val="Arial Narrow"/>
        <family val="2"/>
      </rPr>
      <t xml:space="preserve"> година</t>
    </r>
  </si>
  <si>
    <r>
      <t xml:space="preserve">Извештаен период од:  </t>
    </r>
    <r>
      <rPr>
        <b/>
        <u val="single"/>
        <sz val="12"/>
        <rFont val="Arial Narrow"/>
        <family val="2"/>
      </rPr>
      <t>01.01.2024 година</t>
    </r>
    <r>
      <rPr>
        <b/>
        <sz val="12"/>
        <rFont val="Arial Narrow"/>
        <family val="2"/>
      </rPr>
      <t xml:space="preserve"> до </t>
    </r>
    <r>
      <rPr>
        <b/>
        <u val="single"/>
        <sz val="12"/>
        <rFont val="Arial Narrow"/>
        <family val="2"/>
      </rPr>
      <t>31.03.2024 година</t>
    </r>
    <r>
      <rPr>
        <b/>
        <sz val="12"/>
        <rFont val="Arial Narrow"/>
        <family val="2"/>
      </rPr>
      <t xml:space="preserve">                      </t>
    </r>
  </si>
  <si>
    <r>
      <t xml:space="preserve">Датум на поднесување на извештајот:  </t>
    </r>
    <r>
      <rPr>
        <b/>
        <u val="single"/>
        <sz val="12"/>
        <rFont val="Arial Narrow"/>
        <family val="2"/>
      </rPr>
      <t>08.04.2024</t>
    </r>
  </si>
  <si>
    <t>Приходи - Квартал  1</t>
  </si>
  <si>
    <t>Буџет за 2024 година</t>
  </si>
  <si>
    <t>Наменска дотација за 2024 година</t>
  </si>
  <si>
    <t>Самофинансирачки активности за 2024 година</t>
  </si>
  <si>
    <t>Донации за 2024 година</t>
  </si>
  <si>
    <t>Кредити за 2024 година</t>
  </si>
  <si>
    <t>Вкупно за 2024 година</t>
  </si>
  <si>
    <t>Останато за реализација до крај на 2024 година</t>
  </si>
  <si>
    <t>Реализација за 1 квартал</t>
  </si>
  <si>
    <t>Расходи - Квартал 1</t>
  </si>
  <si>
    <t>Такси на користење или дозволи за вршење дејност</t>
  </si>
  <si>
    <r>
      <t>Име и презиме , телефонски број __</t>
    </r>
    <r>
      <rPr>
        <u val="single"/>
        <sz val="10"/>
        <color indexed="8"/>
        <rFont val="Arial Narrow"/>
        <family val="2"/>
      </rPr>
      <t>Елена Смилкова</t>
    </r>
    <r>
      <rPr>
        <sz val="10"/>
        <color indexed="8"/>
        <rFont val="Arial Narrow"/>
        <family val="2"/>
      </rPr>
      <t>_______</t>
    </r>
  </si>
  <si>
    <r>
      <t xml:space="preserve"> ____</t>
    </r>
    <r>
      <rPr>
        <u val="single"/>
        <sz val="10"/>
        <rFont val="Arial Narrow"/>
        <family val="2"/>
      </rPr>
      <t>Киро Нацков</t>
    </r>
    <r>
      <rPr>
        <sz val="10"/>
        <rFont val="Arial Narrow"/>
        <family val="2"/>
      </rPr>
      <t xml:space="preserve">_________     </t>
    </r>
  </si>
</sst>
</file>

<file path=xl/styles.xml><?xml version="1.0" encoding="utf-8"?>
<styleSheet xmlns="http://schemas.openxmlformats.org/spreadsheetml/2006/main">
  <numFmts count="1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0"/>
    <numFmt numFmtId="173" formatCode="000"/>
  </numFmts>
  <fonts count="56">
    <font>
      <sz val="10"/>
      <name val="MAC C Times"/>
      <family val="0"/>
    </font>
    <font>
      <sz val="10"/>
      <name val="Arial"/>
      <family val="0"/>
    </font>
    <font>
      <sz val="8"/>
      <name val="MAC C Times"/>
      <family val="1"/>
    </font>
    <font>
      <b/>
      <sz val="14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u val="double"/>
      <sz val="10"/>
      <name val="Arial Narrow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 Narrow"/>
      <family val="2"/>
    </font>
    <font>
      <u val="single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55" applyFont="1" applyBorder="1" applyAlignment="1">
      <alignment wrapText="1"/>
      <protection/>
    </xf>
    <xf numFmtId="0" fontId="6" fillId="0" borderId="0" xfId="55" applyFont="1" applyBorder="1" applyAlignment="1">
      <alignment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9" fillId="0" borderId="0" xfId="55" applyFont="1" applyBorder="1" applyAlignment="1">
      <alignment wrapText="1"/>
      <protection/>
    </xf>
    <xf numFmtId="0" fontId="11" fillId="0" borderId="0" xfId="0" applyFont="1" applyBorder="1" applyAlignment="1">
      <alignment/>
    </xf>
    <xf numFmtId="172" fontId="12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 applyProtection="1">
      <alignment horizontal="left" vertical="top" wrapText="1"/>
      <protection locked="0"/>
    </xf>
    <xf numFmtId="173" fontId="12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 wrapText="1"/>
    </xf>
    <xf numFmtId="172" fontId="19" fillId="0" borderId="0" xfId="0" applyNumberFormat="1" applyFont="1" applyFill="1" applyBorder="1" applyAlignment="1">
      <alignment horizontal="center" wrapText="1"/>
    </xf>
    <xf numFmtId="172" fontId="12" fillId="0" borderId="0" xfId="0" applyNumberFormat="1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/>
    </xf>
    <xf numFmtId="4" fontId="13" fillId="0" borderId="1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13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4" fontId="16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10" fillId="0" borderId="0" xfId="55" applyFont="1" applyBorder="1" applyAlignment="1">
      <alignment horizontal="left" vertical="top" wrapText="1"/>
      <protection/>
    </xf>
    <xf numFmtId="4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/>
    </xf>
    <xf numFmtId="172" fontId="13" fillId="0" borderId="10" xfId="0" applyNumberFormat="1" applyFont="1" applyFill="1" applyBorder="1" applyAlignment="1">
      <alignment horizontal="right" vertical="top" wrapText="1"/>
    </xf>
    <xf numFmtId="172" fontId="13" fillId="0" borderId="10" xfId="0" applyNumberFormat="1" applyFont="1" applyFill="1" applyBorder="1" applyAlignment="1">
      <alignment horizontal="right" vertical="top" wrapText="1"/>
    </xf>
    <xf numFmtId="172" fontId="18" fillId="0" borderId="0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55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55" applyFont="1" applyBorder="1" applyAlignment="1">
      <alignment horizontal="left" wrapText="1"/>
      <protection/>
    </xf>
    <xf numFmtId="0" fontId="13" fillId="0" borderId="10" xfId="0" applyFont="1" applyFill="1" applyBorder="1" applyAlignment="1">
      <alignment horizontal="left" vertical="center"/>
    </xf>
    <xf numFmtId="0" fontId="4" fillId="0" borderId="0" xfId="55" applyFont="1" applyBorder="1" applyAlignment="1" applyProtection="1">
      <alignment horizontal="center" vertical="center"/>
      <protection/>
    </xf>
    <xf numFmtId="172" fontId="19" fillId="0" borderId="0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7" fillId="0" borderId="0" xfId="55" applyFont="1" applyBorder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zoomScalePageLayoutView="0" workbookViewId="0" topLeftCell="A47">
      <selection activeCell="O74" sqref="O74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25390625" style="1" customWidth="1"/>
    <col min="4" max="4" width="11.625" style="1" customWidth="1"/>
    <col min="5" max="5" width="15.125" style="1" customWidth="1"/>
    <col min="6" max="6" width="11.125" style="1" customWidth="1"/>
    <col min="7" max="7" width="12.375" style="1" customWidth="1"/>
    <col min="8" max="8" width="10.25390625" style="1" customWidth="1"/>
    <col min="9" max="9" width="11.75390625" style="1" customWidth="1"/>
    <col min="10" max="10" width="10.125" style="1" customWidth="1"/>
    <col min="11" max="11" width="11.625" style="1" customWidth="1"/>
    <col min="12" max="12" width="9.875" style="1" customWidth="1"/>
    <col min="13" max="13" width="10.375" style="1" customWidth="1"/>
    <col min="14" max="14" width="12.375" style="1" customWidth="1"/>
    <col min="15" max="16" width="14.75390625" style="1" customWidth="1"/>
    <col min="17" max="17" width="9.625" style="1" customWidth="1"/>
    <col min="18" max="16384" width="9.25390625" style="1" customWidth="1"/>
  </cols>
  <sheetData>
    <row r="1" spans="1:3" ht="20.25" customHeight="1">
      <c r="A1" s="83" t="s">
        <v>18</v>
      </c>
      <c r="B1" s="83"/>
      <c r="C1" s="83"/>
    </row>
    <row r="2" spans="1:17" ht="18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3" ht="9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0.25" customHeight="1">
      <c r="A4" s="2"/>
      <c r="C4" s="4" t="s">
        <v>19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"/>
      <c r="C5" s="84" t="s">
        <v>62</v>
      </c>
      <c r="D5" s="84"/>
      <c r="E5" s="84"/>
      <c r="F5" s="84"/>
      <c r="G5" s="84"/>
      <c r="H5" s="2"/>
      <c r="I5" s="2"/>
      <c r="J5" s="2"/>
      <c r="K5" s="2"/>
      <c r="L5" s="2"/>
      <c r="M5" s="2"/>
    </row>
    <row r="6" spans="1:13" ht="14.25" customHeight="1">
      <c r="A6" s="2"/>
      <c r="B6" s="5"/>
      <c r="C6" s="66" t="s">
        <v>60</v>
      </c>
      <c r="D6" s="66"/>
      <c r="E6" s="66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4" t="s">
        <v>63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59" t="s">
        <v>59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7" ht="18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Q9" s="6" t="s">
        <v>21</v>
      </c>
    </row>
    <row r="10" spans="1:17" ht="33.75" customHeight="1">
      <c r="A10" s="7"/>
      <c r="B10" s="8"/>
      <c r="C10" s="78" t="s">
        <v>64</v>
      </c>
      <c r="D10" s="65" t="s">
        <v>65</v>
      </c>
      <c r="E10" s="65"/>
      <c r="F10" s="65" t="s">
        <v>66</v>
      </c>
      <c r="G10" s="65"/>
      <c r="H10" s="65" t="s">
        <v>67</v>
      </c>
      <c r="I10" s="65"/>
      <c r="J10" s="65" t="s">
        <v>68</v>
      </c>
      <c r="K10" s="65"/>
      <c r="L10" s="65" t="s">
        <v>69</v>
      </c>
      <c r="M10" s="65"/>
      <c r="N10" s="71" t="s">
        <v>70</v>
      </c>
      <c r="O10" s="72"/>
      <c r="P10" s="75" t="s">
        <v>71</v>
      </c>
      <c r="Q10" s="69" t="s">
        <v>58</v>
      </c>
    </row>
    <row r="11" spans="1:17" ht="33" customHeight="1">
      <c r="A11" s="7"/>
      <c r="B11" s="8"/>
      <c r="C11" s="78"/>
      <c r="D11" s="25" t="s">
        <v>20</v>
      </c>
      <c r="E11" s="25" t="s">
        <v>72</v>
      </c>
      <c r="F11" s="25" t="s">
        <v>20</v>
      </c>
      <c r="G11" s="25" t="s">
        <v>72</v>
      </c>
      <c r="H11" s="25" t="s">
        <v>20</v>
      </c>
      <c r="I11" s="25" t="s">
        <v>72</v>
      </c>
      <c r="J11" s="25" t="s">
        <v>20</v>
      </c>
      <c r="K11" s="25" t="s">
        <v>72</v>
      </c>
      <c r="L11" s="25" t="s">
        <v>20</v>
      </c>
      <c r="M11" s="25" t="s">
        <v>72</v>
      </c>
      <c r="N11" s="25" t="s">
        <v>20</v>
      </c>
      <c r="O11" s="25" t="s">
        <v>72</v>
      </c>
      <c r="P11" s="76"/>
      <c r="Q11" s="69"/>
    </row>
    <row r="12" spans="1:17" s="33" customFormat="1" ht="18" customHeight="1">
      <c r="A12" s="36"/>
      <c r="B12" s="37"/>
      <c r="C12" s="10" t="s">
        <v>55</v>
      </c>
      <c r="D12" s="38">
        <f aca="true" t="shared" si="0" ref="D12:M12">D13+D14</f>
        <v>46846978</v>
      </c>
      <c r="E12" s="38">
        <f t="shared" si="0"/>
        <v>9570705</v>
      </c>
      <c r="F12" s="38">
        <f t="shared" si="0"/>
        <v>44229000</v>
      </c>
      <c r="G12" s="38">
        <f t="shared" si="0"/>
        <v>11300000</v>
      </c>
      <c r="H12" s="38">
        <f t="shared" si="0"/>
        <v>415000</v>
      </c>
      <c r="I12" s="38">
        <f t="shared" si="0"/>
        <v>15300</v>
      </c>
      <c r="J12" s="38">
        <f t="shared" si="0"/>
        <v>3620000</v>
      </c>
      <c r="K12" s="38">
        <f t="shared" si="0"/>
        <v>0</v>
      </c>
      <c r="L12" s="38">
        <f t="shared" si="0"/>
        <v>0</v>
      </c>
      <c r="M12" s="38">
        <f t="shared" si="0"/>
        <v>0</v>
      </c>
      <c r="N12" s="38">
        <f aca="true" t="shared" si="1" ref="N12:O14">D12+F12+H12+J12+L12</f>
        <v>95110978</v>
      </c>
      <c r="O12" s="32">
        <f t="shared" si="1"/>
        <v>20886005</v>
      </c>
      <c r="P12" s="55">
        <f>N12-O12</f>
        <v>74224973</v>
      </c>
      <c r="Q12" s="42">
        <f>O12/N12*100</f>
        <v>21.95961542946178</v>
      </c>
    </row>
    <row r="13" spans="1:17" s="33" customFormat="1" ht="18" customHeight="1">
      <c r="A13" s="36"/>
      <c r="B13" s="37"/>
      <c r="C13" s="11" t="s">
        <v>22</v>
      </c>
      <c r="D13" s="54">
        <f aca="true" t="shared" si="2" ref="D13:M13">D20+D25+D29</f>
        <v>31186961</v>
      </c>
      <c r="E13" s="54">
        <f t="shared" si="2"/>
        <v>7918019</v>
      </c>
      <c r="F13" s="54">
        <f t="shared" si="2"/>
        <v>44229000</v>
      </c>
      <c r="G13" s="54">
        <f t="shared" si="2"/>
        <v>11300000</v>
      </c>
      <c r="H13" s="54">
        <f t="shared" si="2"/>
        <v>415000</v>
      </c>
      <c r="I13" s="54">
        <f t="shared" si="2"/>
        <v>15300</v>
      </c>
      <c r="J13" s="54">
        <f t="shared" si="2"/>
        <v>3620000</v>
      </c>
      <c r="K13" s="54">
        <f t="shared" si="2"/>
        <v>0</v>
      </c>
      <c r="L13" s="54">
        <f t="shared" si="2"/>
        <v>0</v>
      </c>
      <c r="M13" s="54">
        <f t="shared" si="2"/>
        <v>0</v>
      </c>
      <c r="N13" s="54">
        <f t="shared" si="1"/>
        <v>79450961</v>
      </c>
      <c r="O13" s="26">
        <f t="shared" si="1"/>
        <v>19233319</v>
      </c>
      <c r="P13" s="56">
        <f>N13-O13</f>
        <v>60217642</v>
      </c>
      <c r="Q13" s="42">
        <f>O13/N13*100</f>
        <v>24.207786486056474</v>
      </c>
    </row>
    <row r="14" spans="1:17" s="33" customFormat="1" ht="18" customHeight="1">
      <c r="A14" s="36"/>
      <c r="B14" s="37"/>
      <c r="C14" s="11" t="s">
        <v>24</v>
      </c>
      <c r="D14" s="54">
        <f aca="true" t="shared" si="3" ref="D14:M14">D33</f>
        <v>15660017</v>
      </c>
      <c r="E14" s="54">
        <f t="shared" si="3"/>
        <v>1652686</v>
      </c>
      <c r="F14" s="54">
        <f t="shared" si="3"/>
        <v>0</v>
      </c>
      <c r="G14" s="54">
        <f t="shared" si="3"/>
        <v>0</v>
      </c>
      <c r="H14" s="54">
        <f t="shared" si="3"/>
        <v>0</v>
      </c>
      <c r="I14" s="54">
        <f t="shared" si="3"/>
        <v>0</v>
      </c>
      <c r="J14" s="54">
        <f t="shared" si="3"/>
        <v>0</v>
      </c>
      <c r="K14" s="54">
        <f t="shared" si="3"/>
        <v>0</v>
      </c>
      <c r="L14" s="54">
        <f t="shared" si="3"/>
        <v>0</v>
      </c>
      <c r="M14" s="54">
        <f t="shared" si="3"/>
        <v>0</v>
      </c>
      <c r="N14" s="54">
        <f t="shared" si="1"/>
        <v>15660017</v>
      </c>
      <c r="O14" s="26">
        <f t="shared" si="1"/>
        <v>1652686</v>
      </c>
      <c r="P14" s="56">
        <f>N14-O14</f>
        <v>14007331</v>
      </c>
      <c r="Q14" s="42">
        <f>O14/N14*100</f>
        <v>10.553538990411058</v>
      </c>
    </row>
    <row r="15" spans="1:17" ht="13.5" customHeight="1">
      <c r="A15" s="7"/>
      <c r="B15" s="8"/>
      <c r="C15" s="1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7"/>
      <c r="P15" s="60"/>
      <c r="Q15" s="61"/>
    </row>
    <row r="16" spans="1:17" s="33" customFormat="1" ht="18" customHeight="1">
      <c r="A16" s="36"/>
      <c r="B16" s="37"/>
      <c r="C16" s="43" t="s">
        <v>56</v>
      </c>
      <c r="D16" s="38">
        <f aca="true" t="shared" si="4" ref="D16:M16">D17+D18</f>
        <v>46846978</v>
      </c>
      <c r="E16" s="38">
        <f t="shared" si="4"/>
        <v>9085569</v>
      </c>
      <c r="F16" s="38">
        <f t="shared" si="4"/>
        <v>44229000</v>
      </c>
      <c r="G16" s="38">
        <f t="shared" si="4"/>
        <v>10433868</v>
      </c>
      <c r="H16" s="38">
        <f t="shared" si="4"/>
        <v>415000</v>
      </c>
      <c r="I16" s="38">
        <f t="shared" si="4"/>
        <v>15300</v>
      </c>
      <c r="J16" s="38">
        <f t="shared" si="4"/>
        <v>3620000</v>
      </c>
      <c r="K16" s="38">
        <f t="shared" si="4"/>
        <v>0</v>
      </c>
      <c r="L16" s="38">
        <f t="shared" si="4"/>
        <v>0</v>
      </c>
      <c r="M16" s="38">
        <f t="shared" si="4"/>
        <v>0</v>
      </c>
      <c r="N16" s="38">
        <f aca="true" t="shared" si="5" ref="N16:O18">D16+F16+H16+J16+L16</f>
        <v>95110978</v>
      </c>
      <c r="O16" s="48">
        <f t="shared" si="5"/>
        <v>19534737</v>
      </c>
      <c r="P16" s="57">
        <f>N16-O16</f>
        <v>75576241</v>
      </c>
      <c r="Q16" s="42">
        <f>O16/N16*100</f>
        <v>20.538887740172328</v>
      </c>
    </row>
    <row r="17" spans="1:17" s="33" customFormat="1" ht="18" customHeight="1">
      <c r="A17" s="36"/>
      <c r="B17" s="37"/>
      <c r="C17" s="44" t="s">
        <v>23</v>
      </c>
      <c r="D17" s="54">
        <f aca="true" t="shared" si="6" ref="D17:M17">D42+D46+D54+D58</f>
        <v>30432313</v>
      </c>
      <c r="E17" s="54">
        <f t="shared" si="6"/>
        <v>6823073</v>
      </c>
      <c r="F17" s="54">
        <f t="shared" si="6"/>
        <v>40485500</v>
      </c>
      <c r="G17" s="54">
        <f t="shared" si="6"/>
        <v>9018316</v>
      </c>
      <c r="H17" s="54">
        <f t="shared" si="6"/>
        <v>415000</v>
      </c>
      <c r="I17" s="54">
        <f t="shared" si="6"/>
        <v>15300</v>
      </c>
      <c r="J17" s="54">
        <f t="shared" si="6"/>
        <v>50000</v>
      </c>
      <c r="K17" s="54">
        <f t="shared" si="6"/>
        <v>0</v>
      </c>
      <c r="L17" s="54">
        <f t="shared" si="6"/>
        <v>0</v>
      </c>
      <c r="M17" s="54">
        <f t="shared" si="6"/>
        <v>0</v>
      </c>
      <c r="N17" s="54">
        <f t="shared" si="5"/>
        <v>71382813</v>
      </c>
      <c r="O17" s="49">
        <f t="shared" si="5"/>
        <v>15856689</v>
      </c>
      <c r="P17" s="58">
        <f>N17-O17</f>
        <v>55526124</v>
      </c>
      <c r="Q17" s="42">
        <f>O17/N17*100</f>
        <v>22.213595028820173</v>
      </c>
    </row>
    <row r="18" spans="1:17" s="33" customFormat="1" ht="18" customHeight="1">
      <c r="A18" s="36"/>
      <c r="B18" s="37"/>
      <c r="C18" s="45" t="s">
        <v>25</v>
      </c>
      <c r="D18" s="54">
        <f aca="true" t="shared" si="7" ref="D18:M18">D61</f>
        <v>16414665</v>
      </c>
      <c r="E18" s="54">
        <f t="shared" si="7"/>
        <v>2262496</v>
      </c>
      <c r="F18" s="54">
        <f t="shared" si="7"/>
        <v>3743500</v>
      </c>
      <c r="G18" s="54">
        <f t="shared" si="7"/>
        <v>1415552</v>
      </c>
      <c r="H18" s="54">
        <f t="shared" si="7"/>
        <v>0</v>
      </c>
      <c r="I18" s="54">
        <f t="shared" si="7"/>
        <v>0</v>
      </c>
      <c r="J18" s="54">
        <f t="shared" si="7"/>
        <v>3570000</v>
      </c>
      <c r="K18" s="54">
        <f t="shared" si="7"/>
        <v>0</v>
      </c>
      <c r="L18" s="54">
        <f t="shared" si="7"/>
        <v>0</v>
      </c>
      <c r="M18" s="54">
        <f t="shared" si="7"/>
        <v>0</v>
      </c>
      <c r="N18" s="54">
        <f t="shared" si="5"/>
        <v>23728165</v>
      </c>
      <c r="O18" s="49">
        <f t="shared" si="5"/>
        <v>3678048</v>
      </c>
      <c r="P18" s="58">
        <f>N18-O18</f>
        <v>20050117</v>
      </c>
      <c r="Q18" s="42">
        <f>O18/N18*100</f>
        <v>15.500768812084711</v>
      </c>
    </row>
    <row r="19" spans="1:17" ht="18.75" customHeight="1">
      <c r="A19" s="7"/>
      <c r="B19" s="8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61"/>
    </row>
    <row r="20" spans="1:17" s="33" customFormat="1" ht="14.25" customHeight="1">
      <c r="A20" s="63">
        <v>71</v>
      </c>
      <c r="B20" s="34"/>
      <c r="C20" s="46" t="s">
        <v>26</v>
      </c>
      <c r="D20" s="30">
        <f aca="true" t="shared" si="8" ref="D20:J20">D21+D22+D23+D24</f>
        <v>13070000</v>
      </c>
      <c r="E20" s="30">
        <f t="shared" si="8"/>
        <v>3863467</v>
      </c>
      <c r="F20" s="30">
        <f t="shared" si="8"/>
        <v>0</v>
      </c>
      <c r="G20" s="30">
        <f t="shared" si="8"/>
        <v>0</v>
      </c>
      <c r="H20" s="30">
        <f t="shared" si="8"/>
        <v>0</v>
      </c>
      <c r="I20" s="30">
        <f t="shared" si="8"/>
        <v>0</v>
      </c>
      <c r="J20" s="30">
        <f t="shared" si="8"/>
        <v>0</v>
      </c>
      <c r="K20" s="30">
        <f>K21+K23+K22+K24</f>
        <v>0</v>
      </c>
      <c r="L20" s="30">
        <f>L21+L22+L23+L24</f>
        <v>0</v>
      </c>
      <c r="M20" s="30">
        <f>M21+M22+M23+M24</f>
        <v>0</v>
      </c>
      <c r="N20" s="30">
        <f aca="true" t="shared" si="9" ref="N20:N31">D20+F20+H20+J20+L20</f>
        <v>13070000</v>
      </c>
      <c r="O20" s="48">
        <f aca="true" t="shared" si="10" ref="O20:O31">E20+G20+I20+K20+M20</f>
        <v>3863467</v>
      </c>
      <c r="P20" s="57">
        <f aca="true" t="shared" si="11" ref="P20:P31">N20-O20</f>
        <v>9206533</v>
      </c>
      <c r="Q20" s="42">
        <f aca="true" t="shared" si="12" ref="Q20:Q31">O20/N20*100</f>
        <v>29.55980872226473</v>
      </c>
    </row>
    <row r="21" spans="1:17" ht="14.25" customHeight="1">
      <c r="A21" s="63"/>
      <c r="B21" s="16" t="s">
        <v>0</v>
      </c>
      <c r="C21" s="47" t="s">
        <v>33</v>
      </c>
      <c r="D21" s="28">
        <v>970000</v>
      </c>
      <c r="E21" s="28">
        <v>316999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f t="shared" si="9"/>
        <v>970000</v>
      </c>
      <c r="O21" s="49">
        <f t="shared" si="10"/>
        <v>316999</v>
      </c>
      <c r="P21" s="58">
        <f t="shared" si="11"/>
        <v>653001</v>
      </c>
      <c r="Q21" s="42">
        <f t="shared" si="12"/>
        <v>32.680309278350514</v>
      </c>
    </row>
    <row r="22" spans="1:17" ht="14.25" customHeight="1">
      <c r="A22" s="63"/>
      <c r="B22" s="16" t="s">
        <v>1</v>
      </c>
      <c r="C22" s="47" t="s">
        <v>34</v>
      </c>
      <c r="D22" s="28">
        <v>5200000</v>
      </c>
      <c r="E22" s="28">
        <v>952947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f t="shared" si="9"/>
        <v>5200000</v>
      </c>
      <c r="O22" s="49">
        <f t="shared" si="10"/>
        <v>952947</v>
      </c>
      <c r="P22" s="58">
        <f t="shared" si="11"/>
        <v>4247053</v>
      </c>
      <c r="Q22" s="42">
        <f t="shared" si="12"/>
        <v>18.325903846153846</v>
      </c>
    </row>
    <row r="23" spans="1:17" ht="14.25" customHeight="1">
      <c r="A23" s="63"/>
      <c r="B23" s="16" t="s">
        <v>2</v>
      </c>
      <c r="C23" s="47" t="s">
        <v>35</v>
      </c>
      <c r="D23" s="28">
        <v>6400000</v>
      </c>
      <c r="E23" s="28">
        <v>2593521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f t="shared" si="9"/>
        <v>6400000</v>
      </c>
      <c r="O23" s="49">
        <f t="shared" si="10"/>
        <v>2593521</v>
      </c>
      <c r="P23" s="58">
        <f t="shared" si="11"/>
        <v>3806479</v>
      </c>
      <c r="Q23" s="42">
        <f t="shared" si="12"/>
        <v>40.523765625</v>
      </c>
    </row>
    <row r="24" spans="1:17" ht="14.25" customHeight="1">
      <c r="A24" s="62"/>
      <c r="B24" s="16">
        <v>718</v>
      </c>
      <c r="C24" s="47" t="s">
        <v>74</v>
      </c>
      <c r="D24" s="28">
        <v>500000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f>D24+F24+H24+J24+L24</f>
        <v>500000</v>
      </c>
      <c r="O24" s="49">
        <f>E24+G24+I24+K24+M24</f>
        <v>0</v>
      </c>
      <c r="P24" s="58">
        <f t="shared" si="11"/>
        <v>500000</v>
      </c>
      <c r="Q24" s="42">
        <f t="shared" si="12"/>
        <v>0</v>
      </c>
    </row>
    <row r="25" spans="1:17" s="33" customFormat="1" ht="14.25" customHeight="1">
      <c r="A25" s="63">
        <v>72</v>
      </c>
      <c r="B25" s="31"/>
      <c r="C25" s="46" t="s">
        <v>27</v>
      </c>
      <c r="D25" s="30">
        <f aca="true" t="shared" si="13" ref="D25:M25">D26+D27+D28</f>
        <v>190000</v>
      </c>
      <c r="E25" s="30">
        <f t="shared" si="13"/>
        <v>25312</v>
      </c>
      <c r="F25" s="30">
        <f t="shared" si="13"/>
        <v>0</v>
      </c>
      <c r="G25" s="30">
        <f t="shared" si="13"/>
        <v>0</v>
      </c>
      <c r="H25" s="30">
        <f t="shared" si="13"/>
        <v>415000</v>
      </c>
      <c r="I25" s="30">
        <f t="shared" si="13"/>
        <v>8700</v>
      </c>
      <c r="J25" s="30">
        <f t="shared" si="13"/>
        <v>0</v>
      </c>
      <c r="K25" s="30">
        <f t="shared" si="13"/>
        <v>0</v>
      </c>
      <c r="L25" s="30">
        <f t="shared" si="13"/>
        <v>0</v>
      </c>
      <c r="M25" s="30">
        <f t="shared" si="13"/>
        <v>0</v>
      </c>
      <c r="N25" s="30">
        <f t="shared" si="9"/>
        <v>605000</v>
      </c>
      <c r="O25" s="48">
        <f t="shared" si="10"/>
        <v>34012</v>
      </c>
      <c r="P25" s="57">
        <f t="shared" si="11"/>
        <v>570988</v>
      </c>
      <c r="Q25" s="42">
        <f t="shared" si="12"/>
        <v>5.621818181818182</v>
      </c>
    </row>
    <row r="26" spans="1:17" ht="14.25" customHeight="1">
      <c r="A26" s="63"/>
      <c r="B26" s="16" t="s">
        <v>3</v>
      </c>
      <c r="C26" s="47" t="s">
        <v>4</v>
      </c>
      <c r="D26" s="28">
        <v>150000</v>
      </c>
      <c r="E26" s="28">
        <v>23660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f t="shared" si="9"/>
        <v>150000</v>
      </c>
      <c r="O26" s="49">
        <f t="shared" si="10"/>
        <v>23660</v>
      </c>
      <c r="P26" s="58">
        <f t="shared" si="11"/>
        <v>126340</v>
      </c>
      <c r="Q26" s="42">
        <f t="shared" si="12"/>
        <v>15.773333333333333</v>
      </c>
    </row>
    <row r="27" spans="1:17" ht="14.25" customHeight="1">
      <c r="A27" s="63"/>
      <c r="B27" s="16" t="s">
        <v>5</v>
      </c>
      <c r="C27" s="47" t="s">
        <v>36</v>
      </c>
      <c r="D27" s="28">
        <v>0</v>
      </c>
      <c r="E27" s="28">
        <v>0</v>
      </c>
      <c r="F27" s="28">
        <v>0</v>
      </c>
      <c r="G27" s="28">
        <v>0</v>
      </c>
      <c r="H27" s="28">
        <v>415000</v>
      </c>
      <c r="I27" s="28">
        <v>8700</v>
      </c>
      <c r="J27" s="28">
        <v>0</v>
      </c>
      <c r="K27" s="28">
        <v>0</v>
      </c>
      <c r="L27" s="28">
        <v>0</v>
      </c>
      <c r="M27" s="28">
        <v>0</v>
      </c>
      <c r="N27" s="28">
        <f t="shared" si="9"/>
        <v>415000</v>
      </c>
      <c r="O27" s="49">
        <f t="shared" si="10"/>
        <v>8700</v>
      </c>
      <c r="P27" s="58">
        <f t="shared" si="11"/>
        <v>406300</v>
      </c>
      <c r="Q27" s="42">
        <f t="shared" si="12"/>
        <v>2.096385542168675</v>
      </c>
    </row>
    <row r="28" spans="1:17" ht="14.25" customHeight="1">
      <c r="A28" s="63"/>
      <c r="B28" s="16" t="s">
        <v>6</v>
      </c>
      <c r="C28" s="47" t="s">
        <v>32</v>
      </c>
      <c r="D28" s="28">
        <v>40000</v>
      </c>
      <c r="E28" s="28">
        <v>1652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f t="shared" si="9"/>
        <v>40000</v>
      </c>
      <c r="O28" s="49">
        <f t="shared" si="10"/>
        <v>1652</v>
      </c>
      <c r="P28" s="58">
        <f t="shared" si="11"/>
        <v>38348</v>
      </c>
      <c r="Q28" s="42">
        <f t="shared" si="12"/>
        <v>4.130000000000001</v>
      </c>
    </row>
    <row r="29" spans="1:17" s="33" customFormat="1" ht="14.25" customHeight="1">
      <c r="A29" s="63">
        <v>74</v>
      </c>
      <c r="B29" s="35"/>
      <c r="C29" s="46" t="s">
        <v>28</v>
      </c>
      <c r="D29" s="30">
        <f aca="true" t="shared" si="14" ref="D29:M29">D30+D31</f>
        <v>17926961</v>
      </c>
      <c r="E29" s="30">
        <f t="shared" si="14"/>
        <v>4029240</v>
      </c>
      <c r="F29" s="30">
        <f t="shared" si="14"/>
        <v>44229000</v>
      </c>
      <c r="G29" s="30">
        <f t="shared" si="14"/>
        <v>11300000</v>
      </c>
      <c r="H29" s="30">
        <f t="shared" si="14"/>
        <v>0</v>
      </c>
      <c r="I29" s="30">
        <f t="shared" si="14"/>
        <v>6600</v>
      </c>
      <c r="J29" s="30">
        <f t="shared" si="14"/>
        <v>3620000</v>
      </c>
      <c r="K29" s="30">
        <f t="shared" si="14"/>
        <v>0</v>
      </c>
      <c r="L29" s="30">
        <f t="shared" si="14"/>
        <v>0</v>
      </c>
      <c r="M29" s="30">
        <f t="shared" si="14"/>
        <v>0</v>
      </c>
      <c r="N29" s="30">
        <f t="shared" si="9"/>
        <v>65775961</v>
      </c>
      <c r="O29" s="48">
        <f t="shared" si="10"/>
        <v>15335840</v>
      </c>
      <c r="P29" s="57">
        <f t="shared" si="11"/>
        <v>50440121</v>
      </c>
      <c r="Q29" s="42">
        <f t="shared" si="12"/>
        <v>23.315265587681797</v>
      </c>
    </row>
    <row r="30" spans="1:17" ht="14.25" customHeight="1">
      <c r="A30" s="63"/>
      <c r="B30" s="16" t="s">
        <v>9</v>
      </c>
      <c r="C30" s="47" t="s">
        <v>31</v>
      </c>
      <c r="D30" s="28">
        <v>17926961</v>
      </c>
      <c r="E30" s="28">
        <v>4029240</v>
      </c>
      <c r="F30" s="28">
        <v>44229000</v>
      </c>
      <c r="G30" s="28">
        <v>11300000</v>
      </c>
      <c r="H30" s="28">
        <v>0</v>
      </c>
      <c r="I30" s="28">
        <v>6600</v>
      </c>
      <c r="J30" s="28">
        <v>0</v>
      </c>
      <c r="K30" s="28">
        <v>0</v>
      </c>
      <c r="L30" s="28">
        <v>0</v>
      </c>
      <c r="M30" s="28">
        <v>0</v>
      </c>
      <c r="N30" s="28">
        <f t="shared" si="9"/>
        <v>62155961</v>
      </c>
      <c r="O30" s="49">
        <f t="shared" si="10"/>
        <v>15335840</v>
      </c>
      <c r="P30" s="58">
        <f t="shared" si="11"/>
        <v>46820121</v>
      </c>
      <c r="Q30" s="42">
        <f t="shared" si="12"/>
        <v>24.673160471286092</v>
      </c>
    </row>
    <row r="31" spans="1:17" ht="14.25" customHeight="1">
      <c r="A31" s="63"/>
      <c r="B31" s="16" t="s">
        <v>10</v>
      </c>
      <c r="C31" s="47" t="s">
        <v>30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3620000</v>
      </c>
      <c r="K31" s="28">
        <v>0</v>
      </c>
      <c r="L31" s="28"/>
      <c r="M31" s="28"/>
      <c r="N31" s="28">
        <f t="shared" si="9"/>
        <v>3620000</v>
      </c>
      <c r="O31" s="49">
        <f t="shared" si="10"/>
        <v>0</v>
      </c>
      <c r="P31" s="58">
        <f t="shared" si="11"/>
        <v>3620000</v>
      </c>
      <c r="Q31" s="42">
        <f t="shared" si="12"/>
        <v>0</v>
      </c>
    </row>
    <row r="32" spans="1:17" ht="14.25" customHeight="1">
      <c r="A32" s="7"/>
      <c r="B32" s="8"/>
      <c r="C32" s="1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9"/>
      <c r="O32" s="27"/>
      <c r="P32" s="27"/>
      <c r="Q32" s="13"/>
    </row>
    <row r="33" spans="1:17" s="33" customFormat="1" ht="14.25" customHeight="1">
      <c r="A33" s="63">
        <v>73</v>
      </c>
      <c r="B33" s="35"/>
      <c r="C33" s="9" t="s">
        <v>7</v>
      </c>
      <c r="D33" s="30">
        <f aca="true" t="shared" si="15" ref="D33:M33">D34</f>
        <v>15660017</v>
      </c>
      <c r="E33" s="30">
        <f t="shared" si="15"/>
        <v>1652686</v>
      </c>
      <c r="F33" s="30">
        <f t="shared" si="15"/>
        <v>0</v>
      </c>
      <c r="G33" s="30">
        <f t="shared" si="15"/>
        <v>0</v>
      </c>
      <c r="H33" s="30">
        <f t="shared" si="15"/>
        <v>0</v>
      </c>
      <c r="I33" s="30">
        <f t="shared" si="15"/>
        <v>0</v>
      </c>
      <c r="J33" s="30">
        <f t="shared" si="15"/>
        <v>0</v>
      </c>
      <c r="K33" s="30">
        <f t="shared" si="15"/>
        <v>0</v>
      </c>
      <c r="L33" s="30">
        <f t="shared" si="15"/>
        <v>0</v>
      </c>
      <c r="M33" s="30">
        <f t="shared" si="15"/>
        <v>0</v>
      </c>
      <c r="N33" s="30">
        <f>D33+F33+H33+J33+L33</f>
        <v>15660017</v>
      </c>
      <c r="O33" s="32">
        <f>E33+G33+I33+K33+M33</f>
        <v>1652686</v>
      </c>
      <c r="P33" s="32">
        <f>E33+G33+I33+K33+M33</f>
        <v>1652686</v>
      </c>
      <c r="Q33" s="42">
        <f>O33/N33*100</f>
        <v>10.553538990411058</v>
      </c>
    </row>
    <row r="34" spans="1:17" ht="14.25" customHeight="1">
      <c r="A34" s="63"/>
      <c r="B34" s="16">
        <v>733</v>
      </c>
      <c r="C34" s="15" t="s">
        <v>8</v>
      </c>
      <c r="D34" s="28">
        <v>15660017</v>
      </c>
      <c r="E34" s="28">
        <v>1652686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f>D34+F34+H34+J34+L34</f>
        <v>15660017</v>
      </c>
      <c r="O34" s="26">
        <f>E34+G34+I34+K34+M34</f>
        <v>1652686</v>
      </c>
      <c r="P34" s="26">
        <f>E34+G34+I34+K34+M34</f>
        <v>1652686</v>
      </c>
      <c r="Q34" s="42">
        <f>O34/N34*100</f>
        <v>10.553538990411058</v>
      </c>
    </row>
    <row r="35" spans="1:14" ht="15.75" customHeight="1">
      <c r="A35" s="64" t="s">
        <v>29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7" ht="16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ht="16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1:17" ht="10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 ht="17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6" t="s">
        <v>21</v>
      </c>
    </row>
    <row r="40" spans="1:17" ht="25.5" customHeight="1">
      <c r="A40" s="7"/>
      <c r="B40" s="8"/>
      <c r="C40" s="78" t="s">
        <v>73</v>
      </c>
      <c r="D40" s="65" t="s">
        <v>65</v>
      </c>
      <c r="E40" s="65"/>
      <c r="F40" s="65" t="s">
        <v>66</v>
      </c>
      <c r="G40" s="65"/>
      <c r="H40" s="65" t="s">
        <v>67</v>
      </c>
      <c r="I40" s="65"/>
      <c r="J40" s="65" t="s">
        <v>68</v>
      </c>
      <c r="K40" s="65"/>
      <c r="L40" s="65" t="s">
        <v>69</v>
      </c>
      <c r="M40" s="65"/>
      <c r="N40" s="71" t="s">
        <v>70</v>
      </c>
      <c r="O40" s="72"/>
      <c r="P40" s="65" t="s">
        <v>71</v>
      </c>
      <c r="Q40" s="70" t="s">
        <v>58</v>
      </c>
    </row>
    <row r="41" spans="1:17" ht="53.25" customHeight="1">
      <c r="A41" s="7"/>
      <c r="B41" s="8"/>
      <c r="C41" s="81"/>
      <c r="D41" s="25" t="s">
        <v>20</v>
      </c>
      <c r="E41" s="25" t="s">
        <v>72</v>
      </c>
      <c r="F41" s="25" t="s">
        <v>20</v>
      </c>
      <c r="G41" s="25" t="s">
        <v>72</v>
      </c>
      <c r="H41" s="25" t="s">
        <v>20</v>
      </c>
      <c r="I41" s="25" t="s">
        <v>72</v>
      </c>
      <c r="J41" s="25" t="s">
        <v>20</v>
      </c>
      <c r="K41" s="25" t="s">
        <v>72</v>
      </c>
      <c r="L41" s="25" t="s">
        <v>20</v>
      </c>
      <c r="M41" s="25" t="s">
        <v>72</v>
      </c>
      <c r="N41" s="25" t="s">
        <v>20</v>
      </c>
      <c r="O41" s="25" t="s">
        <v>72</v>
      </c>
      <c r="P41" s="65"/>
      <c r="Q41" s="70"/>
    </row>
    <row r="42" spans="1:17" s="33" customFormat="1" ht="14.25" customHeight="1">
      <c r="A42" s="63">
        <v>40</v>
      </c>
      <c r="B42" s="41"/>
      <c r="C42" s="9" t="s">
        <v>37</v>
      </c>
      <c r="D42" s="30">
        <f aca="true" t="shared" si="16" ref="D42:M42">D43+D44+D45</f>
        <v>14044000</v>
      </c>
      <c r="E42" s="30">
        <f t="shared" si="16"/>
        <v>2980625</v>
      </c>
      <c r="F42" s="30">
        <f t="shared" si="16"/>
        <v>31097000</v>
      </c>
      <c r="G42" s="30">
        <f t="shared" si="16"/>
        <v>7311602</v>
      </c>
      <c r="H42" s="30">
        <f t="shared" si="16"/>
        <v>0</v>
      </c>
      <c r="I42" s="30">
        <f t="shared" si="16"/>
        <v>0</v>
      </c>
      <c r="J42" s="30">
        <f t="shared" si="16"/>
        <v>0</v>
      </c>
      <c r="K42" s="30">
        <f t="shared" si="16"/>
        <v>0</v>
      </c>
      <c r="L42" s="30">
        <f t="shared" si="16"/>
        <v>0</v>
      </c>
      <c r="M42" s="30">
        <f t="shared" si="16"/>
        <v>0</v>
      </c>
      <c r="N42" s="30">
        <f aca="true" t="shared" si="17" ref="N42:N59">D42+F42+H42+J42+L42</f>
        <v>45141000</v>
      </c>
      <c r="O42" s="32">
        <f aca="true" t="shared" si="18" ref="O42:O59">E42+G42+I42+K42+M42</f>
        <v>10292227</v>
      </c>
      <c r="P42" s="32">
        <f aca="true" t="shared" si="19" ref="P42:P59">N42-O42</f>
        <v>34848773</v>
      </c>
      <c r="Q42" s="42">
        <f aca="true" t="shared" si="20" ref="Q42:Q59">O42/N42*100</f>
        <v>22.800175007199663</v>
      </c>
    </row>
    <row r="43" spans="1:17" ht="14.25" customHeight="1">
      <c r="A43" s="63"/>
      <c r="B43" s="18">
        <v>401</v>
      </c>
      <c r="C43" s="15" t="s">
        <v>43</v>
      </c>
      <c r="D43" s="28">
        <v>8944000</v>
      </c>
      <c r="E43" s="28">
        <v>2064382</v>
      </c>
      <c r="F43" s="28">
        <v>21933200</v>
      </c>
      <c r="G43" s="28">
        <v>5264354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f t="shared" si="17"/>
        <v>30877200</v>
      </c>
      <c r="O43" s="26">
        <f t="shared" si="18"/>
        <v>7328736</v>
      </c>
      <c r="P43" s="32">
        <f t="shared" si="19"/>
        <v>23548464</v>
      </c>
      <c r="Q43" s="42">
        <f t="shared" si="20"/>
        <v>23.735105514748746</v>
      </c>
    </row>
    <row r="44" spans="1:17" ht="14.25" customHeight="1">
      <c r="A44" s="63"/>
      <c r="B44" s="18">
        <v>402</v>
      </c>
      <c r="C44" s="15" t="s">
        <v>44</v>
      </c>
      <c r="D44" s="28">
        <v>3492000</v>
      </c>
      <c r="E44" s="28">
        <v>797696</v>
      </c>
      <c r="F44" s="28">
        <v>8500800</v>
      </c>
      <c r="G44" s="28">
        <v>2047248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f t="shared" si="17"/>
        <v>11992800</v>
      </c>
      <c r="O44" s="26">
        <f t="shared" si="18"/>
        <v>2844944</v>
      </c>
      <c r="P44" s="32">
        <f t="shared" si="19"/>
        <v>9147856</v>
      </c>
      <c r="Q44" s="42">
        <f t="shared" si="20"/>
        <v>23.72209992662264</v>
      </c>
    </row>
    <row r="45" spans="1:17" ht="14.25" customHeight="1">
      <c r="A45" s="63"/>
      <c r="B45" s="18">
        <v>404</v>
      </c>
      <c r="C45" s="15" t="s">
        <v>11</v>
      </c>
      <c r="D45" s="28">
        <v>1608000</v>
      </c>
      <c r="E45" s="28">
        <v>118547</v>
      </c>
      <c r="F45" s="28">
        <v>663000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f t="shared" si="17"/>
        <v>2271000</v>
      </c>
      <c r="O45" s="26">
        <f t="shared" si="18"/>
        <v>118547</v>
      </c>
      <c r="P45" s="32">
        <f t="shared" si="19"/>
        <v>2152453</v>
      </c>
      <c r="Q45" s="42">
        <f t="shared" si="20"/>
        <v>5.220035226772347</v>
      </c>
    </row>
    <row r="46" spans="1:17" s="33" customFormat="1" ht="14.25" customHeight="1">
      <c r="A46" s="63">
        <v>42</v>
      </c>
      <c r="B46" s="40"/>
      <c r="C46" s="9" t="s">
        <v>38</v>
      </c>
      <c r="D46" s="30">
        <f aca="true" t="shared" si="21" ref="D46:M46">D47+D48+D49+D50+D51+D52+D53</f>
        <v>11153440</v>
      </c>
      <c r="E46" s="30">
        <f t="shared" si="21"/>
        <v>2914840</v>
      </c>
      <c r="F46" s="30">
        <f t="shared" si="21"/>
        <v>9118500</v>
      </c>
      <c r="G46" s="30">
        <f t="shared" si="21"/>
        <v>1637324</v>
      </c>
      <c r="H46" s="30">
        <f t="shared" si="21"/>
        <v>415000</v>
      </c>
      <c r="I46" s="30">
        <f t="shared" si="21"/>
        <v>15300</v>
      </c>
      <c r="J46" s="30">
        <f t="shared" si="21"/>
        <v>0</v>
      </c>
      <c r="K46" s="30">
        <f t="shared" si="21"/>
        <v>0</v>
      </c>
      <c r="L46" s="30">
        <f t="shared" si="21"/>
        <v>0</v>
      </c>
      <c r="M46" s="30">
        <f t="shared" si="21"/>
        <v>0</v>
      </c>
      <c r="N46" s="30">
        <f t="shared" si="17"/>
        <v>20686940</v>
      </c>
      <c r="O46" s="32">
        <f t="shared" si="18"/>
        <v>4567464</v>
      </c>
      <c r="P46" s="32">
        <f t="shared" si="19"/>
        <v>16119476</v>
      </c>
      <c r="Q46" s="42">
        <f t="shared" si="20"/>
        <v>22.07897349728863</v>
      </c>
    </row>
    <row r="47" spans="1:17" ht="14.25" customHeight="1">
      <c r="A47" s="63"/>
      <c r="B47" s="18">
        <v>420</v>
      </c>
      <c r="C47" s="15" t="s">
        <v>45</v>
      </c>
      <c r="D47" s="28">
        <v>60000</v>
      </c>
      <c r="E47" s="28">
        <v>15000</v>
      </c>
      <c r="F47" s="28">
        <v>0</v>
      </c>
      <c r="G47" s="28">
        <v>0</v>
      </c>
      <c r="H47" s="28">
        <v>60000</v>
      </c>
      <c r="I47" s="28">
        <v>11940</v>
      </c>
      <c r="J47" s="28">
        <v>0</v>
      </c>
      <c r="K47" s="28">
        <v>0</v>
      </c>
      <c r="L47" s="28">
        <v>0</v>
      </c>
      <c r="M47" s="28">
        <v>0</v>
      </c>
      <c r="N47" s="28">
        <f t="shared" si="17"/>
        <v>120000</v>
      </c>
      <c r="O47" s="26">
        <f t="shared" si="18"/>
        <v>26940</v>
      </c>
      <c r="P47" s="32">
        <f t="shared" si="19"/>
        <v>93060</v>
      </c>
      <c r="Q47" s="42">
        <f t="shared" si="20"/>
        <v>22.45</v>
      </c>
    </row>
    <row r="48" spans="1:17" ht="14.25" customHeight="1">
      <c r="A48" s="63"/>
      <c r="B48" s="18">
        <v>421</v>
      </c>
      <c r="C48" s="15" t="s">
        <v>46</v>
      </c>
      <c r="D48" s="28">
        <v>3046000</v>
      </c>
      <c r="E48" s="28">
        <v>781640</v>
      </c>
      <c r="F48" s="28">
        <v>2336000</v>
      </c>
      <c r="G48" s="28">
        <v>238810</v>
      </c>
      <c r="H48" s="28">
        <v>20000</v>
      </c>
      <c r="I48" s="28">
        <v>2758</v>
      </c>
      <c r="J48" s="28">
        <v>0</v>
      </c>
      <c r="K48" s="28">
        <v>0</v>
      </c>
      <c r="L48" s="28">
        <v>0</v>
      </c>
      <c r="M48" s="28">
        <v>0</v>
      </c>
      <c r="N48" s="28">
        <f t="shared" si="17"/>
        <v>5402000</v>
      </c>
      <c r="O48" s="26">
        <f t="shared" si="18"/>
        <v>1023208</v>
      </c>
      <c r="P48" s="32">
        <f t="shared" si="19"/>
        <v>4378792</v>
      </c>
      <c r="Q48" s="42">
        <f t="shared" si="20"/>
        <v>18.941281007034434</v>
      </c>
    </row>
    <row r="49" spans="1:17" ht="14.25" customHeight="1">
      <c r="A49" s="63"/>
      <c r="B49" s="18">
        <v>423</v>
      </c>
      <c r="C49" s="15" t="s">
        <v>12</v>
      </c>
      <c r="D49" s="28">
        <v>2327440</v>
      </c>
      <c r="E49" s="28">
        <v>625229</v>
      </c>
      <c r="F49" s="28">
        <v>670000</v>
      </c>
      <c r="G49" s="28">
        <v>100549</v>
      </c>
      <c r="H49" s="28">
        <v>10000</v>
      </c>
      <c r="I49" s="28">
        <v>602</v>
      </c>
      <c r="J49" s="28">
        <v>0</v>
      </c>
      <c r="K49" s="28">
        <v>0</v>
      </c>
      <c r="L49" s="28">
        <v>0</v>
      </c>
      <c r="M49" s="28">
        <v>0</v>
      </c>
      <c r="N49" s="28">
        <f t="shared" si="17"/>
        <v>3007440</v>
      </c>
      <c r="O49" s="26">
        <f t="shared" si="18"/>
        <v>726380</v>
      </c>
      <c r="P49" s="32">
        <f t="shared" si="19"/>
        <v>2281060</v>
      </c>
      <c r="Q49" s="42">
        <f t="shared" si="20"/>
        <v>24.152767802516426</v>
      </c>
    </row>
    <row r="50" spans="1:17" ht="14.25" customHeight="1">
      <c r="A50" s="63"/>
      <c r="B50" s="18">
        <v>424</v>
      </c>
      <c r="C50" s="15" t="s">
        <v>47</v>
      </c>
      <c r="D50" s="28">
        <v>1710000</v>
      </c>
      <c r="E50" s="28">
        <v>257853</v>
      </c>
      <c r="F50" s="28">
        <v>2380000</v>
      </c>
      <c r="G50" s="28">
        <v>365415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f t="shared" si="17"/>
        <v>4090000</v>
      </c>
      <c r="O50" s="26">
        <f t="shared" si="18"/>
        <v>623268</v>
      </c>
      <c r="P50" s="32">
        <f t="shared" si="19"/>
        <v>3466732</v>
      </c>
      <c r="Q50" s="42">
        <f t="shared" si="20"/>
        <v>15.23882640586797</v>
      </c>
    </row>
    <row r="51" spans="1:17" ht="14.25" customHeight="1">
      <c r="A51" s="63"/>
      <c r="B51" s="18">
        <v>425</v>
      </c>
      <c r="C51" s="15" t="s">
        <v>48</v>
      </c>
      <c r="D51" s="28">
        <v>560000</v>
      </c>
      <c r="E51" s="28">
        <v>350422</v>
      </c>
      <c r="F51" s="28">
        <v>3432500</v>
      </c>
      <c r="G51" s="28">
        <v>870546</v>
      </c>
      <c r="H51" s="28">
        <v>315000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f t="shared" si="17"/>
        <v>4307500</v>
      </c>
      <c r="O51" s="26">
        <f t="shared" si="18"/>
        <v>1220968</v>
      </c>
      <c r="P51" s="32">
        <f t="shared" si="19"/>
        <v>3086532</v>
      </c>
      <c r="Q51" s="42">
        <f t="shared" si="20"/>
        <v>28.345165409170054</v>
      </c>
    </row>
    <row r="52" spans="1:17" ht="14.25" customHeight="1">
      <c r="A52" s="63"/>
      <c r="B52" s="18">
        <v>426</v>
      </c>
      <c r="C52" s="15" t="s">
        <v>49</v>
      </c>
      <c r="D52" s="28">
        <v>1250000</v>
      </c>
      <c r="E52" s="28">
        <v>320282</v>
      </c>
      <c r="F52" s="28">
        <v>300000</v>
      </c>
      <c r="G52" s="28">
        <v>62004</v>
      </c>
      <c r="H52" s="28">
        <v>10000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f t="shared" si="17"/>
        <v>1560000</v>
      </c>
      <c r="O52" s="26">
        <f t="shared" si="18"/>
        <v>382286</v>
      </c>
      <c r="P52" s="32">
        <f t="shared" si="19"/>
        <v>1177714</v>
      </c>
      <c r="Q52" s="42">
        <f t="shared" si="20"/>
        <v>24.50551282051282</v>
      </c>
    </row>
    <row r="53" spans="1:17" ht="14.25" customHeight="1">
      <c r="A53" s="63"/>
      <c r="B53" s="18">
        <v>427</v>
      </c>
      <c r="C53" s="15" t="s">
        <v>50</v>
      </c>
      <c r="D53" s="28">
        <v>2200000</v>
      </c>
      <c r="E53" s="28">
        <v>564414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f t="shared" si="17"/>
        <v>2200000</v>
      </c>
      <c r="O53" s="26">
        <f t="shared" si="18"/>
        <v>564414</v>
      </c>
      <c r="P53" s="32">
        <f t="shared" si="19"/>
        <v>1635586</v>
      </c>
      <c r="Q53" s="42">
        <f t="shared" si="20"/>
        <v>25.655181818181816</v>
      </c>
    </row>
    <row r="54" spans="1:17" s="33" customFormat="1" ht="14.25" customHeight="1">
      <c r="A54" s="63">
        <v>46</v>
      </c>
      <c r="B54" s="40"/>
      <c r="C54" s="9" t="s">
        <v>39</v>
      </c>
      <c r="D54" s="30">
        <f aca="true" t="shared" si="22" ref="D54:M54">D55+D56+D57</f>
        <v>4984873</v>
      </c>
      <c r="E54" s="30">
        <f t="shared" si="22"/>
        <v>833163</v>
      </c>
      <c r="F54" s="30">
        <f t="shared" si="22"/>
        <v>270000</v>
      </c>
      <c r="G54" s="30">
        <f t="shared" si="22"/>
        <v>69390</v>
      </c>
      <c r="H54" s="30">
        <f t="shared" si="22"/>
        <v>0</v>
      </c>
      <c r="I54" s="30">
        <f t="shared" si="22"/>
        <v>0</v>
      </c>
      <c r="J54" s="30">
        <f t="shared" si="22"/>
        <v>50000</v>
      </c>
      <c r="K54" s="30">
        <f t="shared" si="22"/>
        <v>0</v>
      </c>
      <c r="L54" s="30">
        <f t="shared" si="22"/>
        <v>0</v>
      </c>
      <c r="M54" s="30">
        <f t="shared" si="22"/>
        <v>0</v>
      </c>
      <c r="N54" s="30">
        <f>N55+N56+N57</f>
        <v>5304873</v>
      </c>
      <c r="O54" s="32">
        <f>O55+O56+O57</f>
        <v>902553</v>
      </c>
      <c r="P54" s="32">
        <f t="shared" si="19"/>
        <v>4402320</v>
      </c>
      <c r="Q54" s="42">
        <f t="shared" si="20"/>
        <v>17.013658950930587</v>
      </c>
    </row>
    <row r="55" spans="1:17" ht="14.25" customHeight="1">
      <c r="A55" s="63"/>
      <c r="B55" s="18">
        <v>461</v>
      </c>
      <c r="C55" s="15" t="s">
        <v>51</v>
      </c>
      <c r="D55" s="28">
        <v>2349240</v>
      </c>
      <c r="E55" s="28">
        <v>588000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f>D55+F55+H55+J55+L55</f>
        <v>2349240</v>
      </c>
      <c r="O55" s="26">
        <f>E55+G55+I55+K55+M55</f>
        <v>588000</v>
      </c>
      <c r="P55" s="32">
        <f t="shared" si="19"/>
        <v>1761240</v>
      </c>
      <c r="Q55" s="42">
        <f t="shared" si="20"/>
        <v>25.029371200899014</v>
      </c>
    </row>
    <row r="56" spans="1:17" ht="14.25" customHeight="1">
      <c r="A56" s="63"/>
      <c r="B56" s="18">
        <v>463</v>
      </c>
      <c r="C56" s="15" t="s">
        <v>52</v>
      </c>
      <c r="D56" s="28">
        <v>400000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f>D56+F56+H56+J56+L56</f>
        <v>400000</v>
      </c>
      <c r="O56" s="26">
        <f>E56+G56+I56+K56+M56</f>
        <v>0</v>
      </c>
      <c r="P56" s="32">
        <f t="shared" si="19"/>
        <v>400000</v>
      </c>
      <c r="Q56" s="42">
        <f t="shared" si="20"/>
        <v>0</v>
      </c>
    </row>
    <row r="57" spans="1:17" ht="14.25" customHeight="1">
      <c r="A57" s="63"/>
      <c r="B57" s="18">
        <v>464</v>
      </c>
      <c r="C57" s="15" t="s">
        <v>53</v>
      </c>
      <c r="D57" s="28">
        <v>2235633</v>
      </c>
      <c r="E57" s="28">
        <v>245163</v>
      </c>
      <c r="F57" s="28">
        <v>270000</v>
      </c>
      <c r="G57" s="28">
        <v>69390</v>
      </c>
      <c r="H57" s="28">
        <v>0</v>
      </c>
      <c r="I57" s="28">
        <v>0</v>
      </c>
      <c r="J57" s="28">
        <v>50000</v>
      </c>
      <c r="K57" s="28">
        <v>0</v>
      </c>
      <c r="L57" s="28">
        <v>0</v>
      </c>
      <c r="M57" s="28">
        <v>0</v>
      </c>
      <c r="N57" s="28">
        <f>D57+F57+H57+J57+L57</f>
        <v>2555633</v>
      </c>
      <c r="O57" s="26">
        <f>E57+G57+I57+K57+M57</f>
        <v>314553</v>
      </c>
      <c r="P57" s="32">
        <f t="shared" si="19"/>
        <v>2241080</v>
      </c>
      <c r="Q57" s="42">
        <f t="shared" si="20"/>
        <v>12.308222659513318</v>
      </c>
    </row>
    <row r="58" spans="1:17" s="33" customFormat="1" ht="14.25" customHeight="1">
      <c r="A58" s="63">
        <v>47</v>
      </c>
      <c r="B58" s="40"/>
      <c r="C58" s="9" t="s">
        <v>40</v>
      </c>
      <c r="D58" s="30">
        <f aca="true" t="shared" si="23" ref="D58:M58">D59</f>
        <v>250000</v>
      </c>
      <c r="E58" s="30">
        <f t="shared" si="23"/>
        <v>94445</v>
      </c>
      <c r="F58" s="30">
        <f t="shared" si="23"/>
        <v>0</v>
      </c>
      <c r="G58" s="30">
        <f t="shared" si="23"/>
        <v>0</v>
      </c>
      <c r="H58" s="30">
        <f t="shared" si="23"/>
        <v>0</v>
      </c>
      <c r="I58" s="30">
        <f t="shared" si="23"/>
        <v>0</v>
      </c>
      <c r="J58" s="30">
        <f t="shared" si="23"/>
        <v>0</v>
      </c>
      <c r="K58" s="30">
        <f t="shared" si="23"/>
        <v>0</v>
      </c>
      <c r="L58" s="30">
        <f t="shared" si="23"/>
        <v>0</v>
      </c>
      <c r="M58" s="30">
        <f t="shared" si="23"/>
        <v>0</v>
      </c>
      <c r="N58" s="30">
        <f t="shared" si="17"/>
        <v>250000</v>
      </c>
      <c r="O58" s="32">
        <f t="shared" si="18"/>
        <v>94445</v>
      </c>
      <c r="P58" s="32">
        <f t="shared" si="19"/>
        <v>155555</v>
      </c>
      <c r="Q58" s="42">
        <f t="shared" si="20"/>
        <v>37.778</v>
      </c>
    </row>
    <row r="59" spans="1:17" ht="14.25" customHeight="1">
      <c r="A59" s="63"/>
      <c r="B59" s="18">
        <v>471</v>
      </c>
      <c r="C59" s="15" t="s">
        <v>54</v>
      </c>
      <c r="D59" s="28">
        <v>250000</v>
      </c>
      <c r="E59" s="28">
        <v>94445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f t="shared" si="17"/>
        <v>250000</v>
      </c>
      <c r="O59" s="26">
        <f t="shared" si="18"/>
        <v>94445</v>
      </c>
      <c r="P59" s="32">
        <f t="shared" si="19"/>
        <v>155555</v>
      </c>
      <c r="Q59" s="42">
        <f t="shared" si="20"/>
        <v>37.778</v>
      </c>
    </row>
    <row r="60" spans="3:17" ht="14.25" customHeight="1">
      <c r="C60" s="14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7"/>
      <c r="P60" s="27"/>
      <c r="Q60" s="53"/>
    </row>
    <row r="61" spans="1:17" s="33" customFormat="1" ht="14.25" customHeight="1">
      <c r="A61" s="63">
        <v>48</v>
      </c>
      <c r="B61" s="40"/>
      <c r="C61" s="9" t="s">
        <v>41</v>
      </c>
      <c r="D61" s="30">
        <f>D62+D64+D63+D65</f>
        <v>16414665</v>
      </c>
      <c r="E61" s="30">
        <f aca="true" t="shared" si="24" ref="E61:M61">E62+E63+E64+E65</f>
        <v>2262496</v>
      </c>
      <c r="F61" s="30">
        <f t="shared" si="24"/>
        <v>3743500</v>
      </c>
      <c r="G61" s="30">
        <f t="shared" si="24"/>
        <v>1415552</v>
      </c>
      <c r="H61" s="30">
        <f t="shared" si="24"/>
        <v>0</v>
      </c>
      <c r="I61" s="30">
        <f t="shared" si="24"/>
        <v>0</v>
      </c>
      <c r="J61" s="30">
        <f t="shared" si="24"/>
        <v>3570000</v>
      </c>
      <c r="K61" s="30">
        <f t="shared" si="24"/>
        <v>0</v>
      </c>
      <c r="L61" s="30">
        <f t="shared" si="24"/>
        <v>0</v>
      </c>
      <c r="M61" s="30">
        <f t="shared" si="24"/>
        <v>0</v>
      </c>
      <c r="N61" s="30">
        <f aca="true" t="shared" si="25" ref="N61:O65">D61+F61+H61+J61+L61</f>
        <v>23728165</v>
      </c>
      <c r="O61" s="32">
        <f t="shared" si="25"/>
        <v>3678048</v>
      </c>
      <c r="P61" s="32">
        <f>N61-O61</f>
        <v>20050117</v>
      </c>
      <c r="Q61" s="42">
        <f>O61/N61*100</f>
        <v>15.500768812084711</v>
      </c>
    </row>
    <row r="62" spans="1:17" ht="14.25" customHeight="1">
      <c r="A62" s="63"/>
      <c r="B62" s="18">
        <v>480</v>
      </c>
      <c r="C62" s="15" t="s">
        <v>13</v>
      </c>
      <c r="D62" s="28">
        <v>2103876</v>
      </c>
      <c r="E62" s="28">
        <v>524519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f t="shared" si="25"/>
        <v>2103876</v>
      </c>
      <c r="O62" s="26">
        <f t="shared" si="25"/>
        <v>524519</v>
      </c>
      <c r="P62" s="32">
        <f>N62-O62</f>
        <v>1579357</v>
      </c>
      <c r="Q62" s="42">
        <f>O62/N62*100</f>
        <v>24.931079588340758</v>
      </c>
    </row>
    <row r="63" spans="1:17" ht="14.25" customHeight="1">
      <c r="A63" s="63"/>
      <c r="B63" s="18">
        <v>482</v>
      </c>
      <c r="C63" s="15" t="s">
        <v>14</v>
      </c>
      <c r="D63" s="28">
        <v>14294789</v>
      </c>
      <c r="E63" s="28">
        <v>1737977</v>
      </c>
      <c r="F63" s="28">
        <v>3743500</v>
      </c>
      <c r="G63" s="28">
        <v>1415552</v>
      </c>
      <c r="H63" s="28">
        <v>0</v>
      </c>
      <c r="I63" s="28">
        <v>0</v>
      </c>
      <c r="J63" s="28">
        <v>3570000</v>
      </c>
      <c r="K63" s="28">
        <v>0</v>
      </c>
      <c r="L63" s="28">
        <v>0</v>
      </c>
      <c r="M63" s="28">
        <v>0</v>
      </c>
      <c r="N63" s="28">
        <f t="shared" si="25"/>
        <v>21608289</v>
      </c>
      <c r="O63" s="26">
        <f t="shared" si="25"/>
        <v>3153529</v>
      </c>
      <c r="P63" s="32">
        <f>N63-O63</f>
        <v>18454760</v>
      </c>
      <c r="Q63" s="42">
        <f>O63/N63*100</f>
        <v>14.594070821618498</v>
      </c>
    </row>
    <row r="64" spans="1:17" ht="14.25" customHeight="1">
      <c r="A64" s="63"/>
      <c r="B64" s="18">
        <v>483</v>
      </c>
      <c r="C64" s="15" t="s">
        <v>15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6">
        <v>0</v>
      </c>
      <c r="P64" s="32">
        <f>N64-O64</f>
        <v>0</v>
      </c>
      <c r="Q64" s="42" t="e">
        <f>O64/N64*100</f>
        <v>#DIV/0!</v>
      </c>
    </row>
    <row r="65" spans="1:17" ht="14.25" customHeight="1">
      <c r="A65" s="63"/>
      <c r="B65" s="18">
        <v>485</v>
      </c>
      <c r="C65" s="15" t="s">
        <v>16</v>
      </c>
      <c r="D65" s="28">
        <v>16000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6">
        <f t="shared" si="25"/>
        <v>16000</v>
      </c>
      <c r="O65" s="26">
        <f t="shared" si="25"/>
        <v>0</v>
      </c>
      <c r="P65" s="32">
        <f>N65-O65</f>
        <v>16000</v>
      </c>
      <c r="Q65" s="42">
        <f>O65/N65*100</f>
        <v>0</v>
      </c>
    </row>
    <row r="66" spans="1:14" ht="14.25" customHeight="1">
      <c r="A66" s="20"/>
      <c r="B66" s="21"/>
      <c r="C66" s="14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 customHeight="1">
      <c r="A67" s="64" t="s">
        <v>42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1:17" ht="1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ht="43.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1:17" ht="23.2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8.75" customHeight="1">
      <c r="A71" s="23"/>
      <c r="B71" s="23"/>
      <c r="C71" s="23" t="s">
        <v>57</v>
      </c>
      <c r="D71" s="68"/>
      <c r="E71" s="68"/>
      <c r="F71" s="22"/>
      <c r="G71" s="22"/>
      <c r="H71" s="22"/>
      <c r="I71" s="22"/>
      <c r="J71" s="22"/>
      <c r="K71" s="22"/>
      <c r="L71" s="22"/>
      <c r="M71" s="22"/>
      <c r="N71" s="82" t="s">
        <v>17</v>
      </c>
      <c r="O71" s="82"/>
      <c r="P71" s="82"/>
      <c r="Q71" s="82"/>
    </row>
    <row r="72" spans="1:17" ht="26.25" customHeight="1">
      <c r="A72" s="23"/>
      <c r="B72" s="23"/>
      <c r="C72" s="23" t="s">
        <v>75</v>
      </c>
      <c r="D72" s="68"/>
      <c r="E72" s="68"/>
      <c r="F72" s="22"/>
      <c r="G72" s="22"/>
      <c r="H72" s="22"/>
      <c r="K72" s="22"/>
      <c r="L72" s="22"/>
      <c r="M72" s="22"/>
      <c r="N72" s="67" t="s">
        <v>76</v>
      </c>
      <c r="O72" s="67"/>
      <c r="P72" s="67"/>
      <c r="Q72" s="67"/>
    </row>
    <row r="73" spans="1:14" ht="24.75" customHeight="1">
      <c r="A73" s="79"/>
      <c r="B73" s="79"/>
      <c r="C73" s="79"/>
      <c r="D73" s="68"/>
      <c r="E73" s="68"/>
      <c r="F73" s="22"/>
      <c r="G73" s="22"/>
      <c r="H73" s="22"/>
      <c r="I73" s="24"/>
      <c r="J73" s="24"/>
      <c r="K73" s="22"/>
      <c r="L73" s="22"/>
      <c r="M73" s="22"/>
      <c r="N73" s="22"/>
    </row>
    <row r="74" spans="1:14" ht="42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8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5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5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5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5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5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5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5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5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5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5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5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5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5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5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5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5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5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5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5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5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5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5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5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5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ht="15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5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5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5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ht="15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5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5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5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5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5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15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22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21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5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5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5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5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5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5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5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5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5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5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5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5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5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5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5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5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5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5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5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5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5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5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5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5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5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5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5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5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5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5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5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5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5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5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ht="15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5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5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15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5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15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</sheetData>
  <sheetProtection selectLockedCells="1" selectUnlockedCells="1"/>
  <mergeCells count="42">
    <mergeCell ref="A1:C1"/>
    <mergeCell ref="A67:N67"/>
    <mergeCell ref="D40:E40"/>
    <mergeCell ref="F40:G40"/>
    <mergeCell ref="H40:I40"/>
    <mergeCell ref="C5:G5"/>
    <mergeCell ref="H10:I10"/>
    <mergeCell ref="J10:K10"/>
    <mergeCell ref="N10:O10"/>
    <mergeCell ref="A33:A34"/>
    <mergeCell ref="P10:P11"/>
    <mergeCell ref="A2:Q2"/>
    <mergeCell ref="C10:C11"/>
    <mergeCell ref="L10:M10"/>
    <mergeCell ref="A73:C73"/>
    <mergeCell ref="A70:Q70"/>
    <mergeCell ref="C40:C41"/>
    <mergeCell ref="D73:E73"/>
    <mergeCell ref="D71:E71"/>
    <mergeCell ref="N71:Q71"/>
    <mergeCell ref="N72:Q72"/>
    <mergeCell ref="J40:K40"/>
    <mergeCell ref="L40:M40"/>
    <mergeCell ref="D72:E72"/>
    <mergeCell ref="Q10:Q11"/>
    <mergeCell ref="Q40:Q41"/>
    <mergeCell ref="N40:O40"/>
    <mergeCell ref="P40:P41"/>
    <mergeCell ref="A68:Q69"/>
    <mergeCell ref="A36:Q38"/>
    <mergeCell ref="A61:A65"/>
    <mergeCell ref="A58:A59"/>
    <mergeCell ref="A54:A57"/>
    <mergeCell ref="A46:A53"/>
    <mergeCell ref="A42:A45"/>
    <mergeCell ref="A20:A23"/>
    <mergeCell ref="A25:A28"/>
    <mergeCell ref="A29:A31"/>
    <mergeCell ref="A35:N35"/>
    <mergeCell ref="D10:E10"/>
    <mergeCell ref="F10:G10"/>
    <mergeCell ref="C6:E6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38" max="15" man="1"/>
  </rowBreaks>
  <ignoredErrors>
    <ignoredError sqref="Q64" evalError="1"/>
    <ignoredError sqref="N54:O54 K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2024-03-20T12:42:25Z</cp:lastPrinted>
  <dcterms:created xsi:type="dcterms:W3CDTF">2010-06-28T08:20:16Z</dcterms:created>
  <dcterms:modified xsi:type="dcterms:W3CDTF">2024-04-11T12:42:21Z</dcterms:modified>
  <cp:category/>
  <cp:version/>
  <cp:contentType/>
  <cp:contentStatus/>
</cp:coreProperties>
</file>