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750" activeTab="0"/>
  </bookViews>
  <sheets>
    <sheet name="K1" sheetId="1" r:id="rId1"/>
  </sheets>
  <definedNames>
    <definedName name="_xlnm.Print_Area" localSheetId="0">'K1'!$A$1:$Q$71</definedName>
  </definedNames>
  <calcPr fullCalcOnLoad="1"/>
</workbook>
</file>

<file path=xl/sharedStrings.xml><?xml version="1.0" encoding="utf-8"?>
<sst xmlns="http://schemas.openxmlformats.org/spreadsheetml/2006/main" count="107" uniqueCount="76">
  <si>
    <t>711</t>
  </si>
  <si>
    <t>713</t>
  </si>
  <si>
    <t>717</t>
  </si>
  <si>
    <t>722</t>
  </si>
  <si>
    <t xml:space="preserve"> Глоби, судски и административни такси</t>
  </si>
  <si>
    <t>723</t>
  </si>
  <si>
    <t>725</t>
  </si>
  <si>
    <t>КАПИТАЛНИ ПРИХОДИ</t>
  </si>
  <si>
    <t>Продажба на земјиште и нематеријални вложувања</t>
  </si>
  <si>
    <t>741</t>
  </si>
  <si>
    <t>742</t>
  </si>
  <si>
    <t>Надоместоци</t>
  </si>
  <si>
    <t>Материјали и ситен инвентар</t>
  </si>
  <si>
    <t>Купување на опрема и машини</t>
  </si>
  <si>
    <t>Други градежни објекти</t>
  </si>
  <si>
    <t>Купување на мебел</t>
  </si>
  <si>
    <t>Вложувања и нефинансиски средства</t>
  </si>
  <si>
    <t>Овластено лице (печат и потпис):</t>
  </si>
  <si>
    <t>Образец  K1</t>
  </si>
  <si>
    <t xml:space="preserve"> ________________________________     </t>
  </si>
  <si>
    <r>
      <t>Општина:____</t>
    </r>
    <r>
      <rPr>
        <b/>
        <u val="single"/>
        <sz val="12"/>
        <rFont val="Arial Narrow"/>
        <family val="2"/>
      </rPr>
      <t>ГРАДСКО</t>
    </r>
    <r>
      <rPr>
        <b/>
        <sz val="12"/>
        <rFont val="Arial Narrow"/>
        <family val="2"/>
      </rPr>
      <t>___________________________</t>
    </r>
  </si>
  <si>
    <t>Буџет за 2023 година</t>
  </si>
  <si>
    <t>Наменска дотација за 2023 година</t>
  </si>
  <si>
    <t>Самофинансирачки активности за 2023 година</t>
  </si>
  <si>
    <t>Донации за 2023 година</t>
  </si>
  <si>
    <t>Кредити за 2023 година</t>
  </si>
  <si>
    <t>Вкупно за 2023 година</t>
  </si>
  <si>
    <t>План</t>
  </si>
  <si>
    <t>(во денари)</t>
  </si>
  <si>
    <t>Останато за реализација до крај на 2023 година</t>
  </si>
  <si>
    <t>ВКУПНИ ТЕКОВНО ОПЕРАТИВНИ ПРИХОДИ</t>
  </si>
  <si>
    <t>ВКУПНИ ТЕКОВНО ОПЕРАТИВНИ РАСХОДИ</t>
  </si>
  <si>
    <t>ВКУПНИ  КАПИТАЛНИ ПРИХОДИ</t>
  </si>
  <si>
    <t>ВКУПНИ КАПИТАЛНИ РАСХОДИ</t>
  </si>
  <si>
    <t>ДАНОЧНИ ПРИХОДИ</t>
  </si>
  <si>
    <t>НЕДАНОЧНИ ПРИХОДИ</t>
  </si>
  <si>
    <t>ТРАНСФЕРИ И ДОНАЦИИ</t>
  </si>
  <si>
    <t>Образложение</t>
  </si>
  <si>
    <t>Донации од странство</t>
  </si>
  <si>
    <t>Трансфери од други нивоа на власт</t>
  </si>
  <si>
    <t>Други неданочни приходи</t>
  </si>
  <si>
    <t>Данок од доход, од добивка и од капитални добивки</t>
  </si>
  <si>
    <t>Даноци на имот</t>
  </si>
  <si>
    <t>Даноци на специфични услуги</t>
  </si>
  <si>
    <t>Такси и надоместоци</t>
  </si>
  <si>
    <t>ПЛАТИ И НАДОМЕСТОЦИ</t>
  </si>
  <si>
    <t>СТОКИ И УСЛУГИ</t>
  </si>
  <si>
    <t>СУБВЕНЦИИ И ТРАНСФЕРИ</t>
  </si>
  <si>
    <t>СОЦИЈАЛНИ БЕНЕФИЦИИ</t>
  </si>
  <si>
    <t>КАПИТАЛНИ РАСХОДИ</t>
  </si>
  <si>
    <t>Образложение:</t>
  </si>
  <si>
    <t>Основни плати</t>
  </si>
  <si>
    <t>Придонеси за социјално осигурување</t>
  </si>
  <si>
    <t>Патни и дневни расходи</t>
  </si>
  <si>
    <t>Комунални услуги, греење, комуникација и транспорт</t>
  </si>
  <si>
    <t>Поправки и тековно одржување</t>
  </si>
  <si>
    <t>Договорни услуги</t>
  </si>
  <si>
    <t>Други тековни расходи</t>
  </si>
  <si>
    <t>Привремени вработувања</t>
  </si>
  <si>
    <t>Субвенции за јавни претпријатија</t>
  </si>
  <si>
    <t>Трансфери до невладини организации</t>
  </si>
  <si>
    <t>Разни трансфери</t>
  </si>
  <si>
    <t>Социјални надоместоци</t>
  </si>
  <si>
    <t>ВКУПНИ ПРИХОДИ:</t>
  </si>
  <si>
    <t>ВКУПНИ РАСХОДИ:</t>
  </si>
  <si>
    <t>Лице за контакт</t>
  </si>
  <si>
    <t>Име и презиме , телефонски број ____________________________________________</t>
  </si>
  <si>
    <t>%</t>
  </si>
  <si>
    <r>
      <t xml:space="preserve">Квартален извештај за извршувањето на буџетот за општина </t>
    </r>
    <r>
      <rPr>
        <b/>
        <u val="single"/>
        <sz val="14"/>
        <rFont val="Arial Narrow"/>
        <family val="2"/>
      </rPr>
      <t>ГРАДСКО</t>
    </r>
    <r>
      <rPr>
        <b/>
        <sz val="14"/>
        <rFont val="Arial Narrow"/>
        <family val="2"/>
      </rPr>
      <t xml:space="preserve"> за извештајниот период (кумулативно) за квартал од </t>
    </r>
    <r>
      <rPr>
        <b/>
        <u val="single"/>
        <sz val="14"/>
        <rFont val="Arial Narrow"/>
        <family val="2"/>
      </rPr>
      <t>01.01.2023</t>
    </r>
    <r>
      <rPr>
        <b/>
        <sz val="14"/>
        <rFont val="Arial Narrow"/>
        <family val="2"/>
      </rPr>
      <t xml:space="preserve">  година до </t>
    </r>
    <r>
      <rPr>
        <b/>
        <u val="single"/>
        <sz val="14"/>
        <rFont val="Arial Narrow"/>
        <family val="2"/>
      </rPr>
      <t xml:space="preserve">30.06.2023 </t>
    </r>
    <r>
      <rPr>
        <b/>
        <sz val="14"/>
        <rFont val="Arial Narrow"/>
        <family val="2"/>
      </rPr>
      <t xml:space="preserve"> година</t>
    </r>
  </si>
  <si>
    <r>
      <t xml:space="preserve">Извештаен период од:  </t>
    </r>
    <r>
      <rPr>
        <b/>
        <u val="single"/>
        <sz val="12"/>
        <rFont val="Arial Narrow"/>
        <family val="2"/>
      </rPr>
      <t>01.01.2023 година</t>
    </r>
    <r>
      <rPr>
        <b/>
        <sz val="12"/>
        <rFont val="Arial Narrow"/>
        <family val="2"/>
      </rPr>
      <t xml:space="preserve"> до </t>
    </r>
    <r>
      <rPr>
        <b/>
        <u val="single"/>
        <sz val="12"/>
        <rFont val="Arial Narrow"/>
        <family val="2"/>
      </rPr>
      <t>30.06.2023 година</t>
    </r>
    <r>
      <rPr>
        <b/>
        <sz val="12"/>
        <rFont val="Arial Narrow"/>
        <family val="2"/>
      </rPr>
      <t xml:space="preserve">                      </t>
    </r>
  </si>
  <si>
    <r>
      <t xml:space="preserve">Датум на поднесување на извештајот:  </t>
    </r>
    <r>
      <rPr>
        <b/>
        <u val="single"/>
        <sz val="12"/>
        <rFont val="Arial Narrow"/>
        <family val="2"/>
      </rPr>
      <t>12.07.2023</t>
    </r>
  </si>
  <si>
    <t xml:space="preserve">                                                                               (ден, месец, година)</t>
  </si>
  <si>
    <t xml:space="preserve">  (ден,месец, година)                  (ден,месец,година)</t>
  </si>
  <si>
    <t>Реализација за 2 квартал</t>
  </si>
  <si>
    <t>Приходи - Квартал  2</t>
  </si>
  <si>
    <t>Расходи - Квартал 2</t>
  </si>
</sst>
</file>

<file path=xl/styles.xml><?xml version="1.0" encoding="utf-8"?>
<styleSheet xmlns="http://schemas.openxmlformats.org/spreadsheetml/2006/main">
  <numFmts count="18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0"/>
    <numFmt numFmtId="173" formatCode="000"/>
  </numFmts>
  <fonts count="54">
    <font>
      <sz val="10"/>
      <name val="MAC C Times"/>
      <family val="0"/>
    </font>
    <font>
      <sz val="10"/>
      <name val="Arial"/>
      <family val="0"/>
    </font>
    <font>
      <sz val="8"/>
      <name val="MAC C Times"/>
      <family val="1"/>
    </font>
    <font>
      <b/>
      <sz val="14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u val="double"/>
      <sz val="10"/>
      <name val="Arial Narrow"/>
      <family val="2"/>
    </font>
    <font>
      <b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55" applyFont="1" applyBorder="1" applyAlignment="1">
      <alignment wrapText="1"/>
      <protection/>
    </xf>
    <xf numFmtId="0" fontId="6" fillId="0" borderId="0" xfId="55" applyFont="1" applyBorder="1" applyAlignment="1">
      <alignment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9" fillId="0" borderId="0" xfId="55" applyFont="1" applyBorder="1" applyAlignment="1">
      <alignment wrapText="1"/>
      <protection/>
    </xf>
    <xf numFmtId="0" fontId="11" fillId="0" borderId="0" xfId="0" applyFont="1" applyBorder="1" applyAlignment="1">
      <alignment/>
    </xf>
    <xf numFmtId="172" fontId="12" fillId="0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172" fontId="19" fillId="0" borderId="0" xfId="0" applyNumberFormat="1" applyFont="1" applyFill="1" applyBorder="1" applyAlignment="1" applyProtection="1">
      <alignment horizontal="left" vertical="top" wrapText="1"/>
      <protection locked="0"/>
    </xf>
    <xf numFmtId="173" fontId="12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 wrapText="1"/>
    </xf>
    <xf numFmtId="172" fontId="19" fillId="0" borderId="0" xfId="0" applyNumberFormat="1" applyFont="1" applyFill="1" applyBorder="1" applyAlignment="1">
      <alignment horizontal="center" wrapText="1"/>
    </xf>
    <xf numFmtId="172" fontId="12" fillId="0" borderId="0" xfId="0" applyNumberFormat="1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center"/>
    </xf>
    <xf numFmtId="4" fontId="13" fillId="0" borderId="1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13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/>
    </xf>
    <xf numFmtId="4" fontId="16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0" fontId="10" fillId="0" borderId="0" xfId="55" applyFont="1" applyBorder="1" applyAlignment="1">
      <alignment horizontal="left" vertical="top" wrapText="1"/>
      <protection/>
    </xf>
    <xf numFmtId="4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/>
    </xf>
    <xf numFmtId="0" fontId="10" fillId="0" borderId="0" xfId="55" applyFont="1" applyBorder="1" applyAlignment="1">
      <alignment horizontal="center" vertical="top" wrapText="1"/>
      <protection/>
    </xf>
    <xf numFmtId="172" fontId="1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wrapText="1"/>
    </xf>
    <xf numFmtId="172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55" applyFont="1" applyBorder="1" applyAlignment="1" applyProtection="1">
      <alignment horizontal="center" vertical="center"/>
      <protection/>
    </xf>
    <xf numFmtId="172" fontId="19" fillId="0" borderId="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horizontal="center" wrapText="1"/>
    </xf>
    <xf numFmtId="172" fontId="12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2" fontId="18" fillId="0" borderId="0" xfId="0" applyNumberFormat="1" applyFont="1" applyFill="1" applyBorder="1" applyAlignment="1">
      <alignment horizontal="left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" fillId="0" borderId="0" xfId="55" applyFont="1" applyBorder="1" applyAlignment="1">
      <alignment horizontal="left" wrapText="1"/>
      <protection/>
    </xf>
    <xf numFmtId="0" fontId="3" fillId="0" borderId="0" xfId="0" applyFont="1" applyBorder="1" applyAlignment="1">
      <alignment horizontal="left"/>
    </xf>
    <xf numFmtId="0" fontId="7" fillId="0" borderId="0" xfId="55" applyFont="1" applyBorder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PageLayoutView="0" workbookViewId="0" topLeftCell="A46">
      <selection activeCell="C39" sqref="C39:C40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25390625" style="1" customWidth="1"/>
    <col min="4" max="4" width="11.625" style="1" customWidth="1"/>
    <col min="5" max="5" width="15.125" style="1" customWidth="1"/>
    <col min="6" max="6" width="11.125" style="1" customWidth="1"/>
    <col min="7" max="7" width="12.375" style="1" customWidth="1"/>
    <col min="8" max="8" width="10.25390625" style="1" customWidth="1"/>
    <col min="9" max="9" width="11.75390625" style="1" customWidth="1"/>
    <col min="10" max="10" width="10.125" style="1" customWidth="1"/>
    <col min="11" max="11" width="11.625" style="1" customWidth="1"/>
    <col min="12" max="12" width="9.875" style="1" customWidth="1"/>
    <col min="13" max="13" width="10.375" style="1" customWidth="1"/>
    <col min="14" max="14" width="12.375" style="1" customWidth="1"/>
    <col min="15" max="16" width="14.75390625" style="1" customWidth="1"/>
    <col min="17" max="17" width="9.625" style="1" customWidth="1"/>
    <col min="18" max="16384" width="9.25390625" style="1" customWidth="1"/>
  </cols>
  <sheetData>
    <row r="1" spans="1:3" ht="20.25" customHeight="1">
      <c r="A1" s="82" t="s">
        <v>18</v>
      </c>
      <c r="B1" s="82"/>
      <c r="C1" s="82"/>
    </row>
    <row r="2" spans="1:17" ht="18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3" ht="9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0.25" customHeight="1">
      <c r="A4" s="2"/>
      <c r="C4" s="4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2"/>
      <c r="C5" s="83" t="s">
        <v>69</v>
      </c>
      <c r="D5" s="83"/>
      <c r="E5" s="83"/>
      <c r="F5" s="83"/>
      <c r="G5" s="83"/>
      <c r="H5" s="2"/>
      <c r="I5" s="2"/>
      <c r="J5" s="2"/>
      <c r="K5" s="2"/>
      <c r="L5" s="2"/>
      <c r="M5" s="2"/>
    </row>
    <row r="6" spans="1:13" ht="14.25" customHeight="1">
      <c r="A6" s="2"/>
      <c r="B6" s="5"/>
      <c r="C6" s="62" t="s">
        <v>72</v>
      </c>
      <c r="D6" s="62"/>
      <c r="E6" s="6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4" t="s">
        <v>70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59" t="s">
        <v>71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7" ht="18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Q9" s="6" t="s">
        <v>28</v>
      </c>
    </row>
    <row r="10" spans="1:17" ht="33.75" customHeight="1">
      <c r="A10" s="7"/>
      <c r="B10" s="8"/>
      <c r="C10" s="73" t="s">
        <v>74</v>
      </c>
      <c r="D10" s="68" t="s">
        <v>21</v>
      </c>
      <c r="E10" s="68"/>
      <c r="F10" s="68" t="s">
        <v>22</v>
      </c>
      <c r="G10" s="68"/>
      <c r="H10" s="68" t="s">
        <v>23</v>
      </c>
      <c r="I10" s="68"/>
      <c r="J10" s="68" t="s">
        <v>24</v>
      </c>
      <c r="K10" s="68"/>
      <c r="L10" s="68" t="s">
        <v>25</v>
      </c>
      <c r="M10" s="68"/>
      <c r="N10" s="66" t="s">
        <v>26</v>
      </c>
      <c r="O10" s="67"/>
      <c r="P10" s="79" t="s">
        <v>29</v>
      </c>
      <c r="Q10" s="64" t="s">
        <v>67</v>
      </c>
    </row>
    <row r="11" spans="1:17" ht="33" customHeight="1">
      <c r="A11" s="7"/>
      <c r="B11" s="8"/>
      <c r="C11" s="73"/>
      <c r="D11" s="25" t="s">
        <v>27</v>
      </c>
      <c r="E11" s="25" t="s">
        <v>73</v>
      </c>
      <c r="F11" s="25" t="s">
        <v>27</v>
      </c>
      <c r="G11" s="25" t="s">
        <v>73</v>
      </c>
      <c r="H11" s="25" t="s">
        <v>27</v>
      </c>
      <c r="I11" s="25" t="s">
        <v>73</v>
      </c>
      <c r="J11" s="25" t="s">
        <v>27</v>
      </c>
      <c r="K11" s="25" t="s">
        <v>73</v>
      </c>
      <c r="L11" s="25" t="s">
        <v>27</v>
      </c>
      <c r="M11" s="25" t="s">
        <v>73</v>
      </c>
      <c r="N11" s="25" t="s">
        <v>27</v>
      </c>
      <c r="O11" s="25" t="s">
        <v>73</v>
      </c>
      <c r="P11" s="80"/>
      <c r="Q11" s="64"/>
    </row>
    <row r="12" spans="1:17" s="33" customFormat="1" ht="18" customHeight="1">
      <c r="A12" s="36"/>
      <c r="B12" s="37"/>
      <c r="C12" s="10" t="s">
        <v>63</v>
      </c>
      <c r="D12" s="38">
        <f aca="true" t="shared" si="0" ref="D12:M12">D13+D14</f>
        <v>54172394</v>
      </c>
      <c r="E12" s="38">
        <f t="shared" si="0"/>
        <v>20182490</v>
      </c>
      <c r="F12" s="38">
        <f t="shared" si="0"/>
        <v>39043000</v>
      </c>
      <c r="G12" s="38">
        <f t="shared" si="0"/>
        <v>19400000</v>
      </c>
      <c r="H12" s="38">
        <f t="shared" si="0"/>
        <v>90000</v>
      </c>
      <c r="I12" s="38">
        <f t="shared" si="0"/>
        <v>209210</v>
      </c>
      <c r="J12" s="38">
        <f t="shared" si="0"/>
        <v>230000</v>
      </c>
      <c r="K12" s="38">
        <f t="shared" si="0"/>
        <v>216797</v>
      </c>
      <c r="L12" s="38">
        <f t="shared" si="0"/>
        <v>0</v>
      </c>
      <c r="M12" s="38">
        <f t="shared" si="0"/>
        <v>0</v>
      </c>
      <c r="N12" s="38">
        <f aca="true" t="shared" si="1" ref="N12:O14">D12+F12+H12+J12+L12</f>
        <v>93535394</v>
      </c>
      <c r="O12" s="32">
        <f t="shared" si="1"/>
        <v>40008497</v>
      </c>
      <c r="P12" s="55">
        <f>N12-O12</f>
        <v>53526897</v>
      </c>
      <c r="Q12" s="42">
        <f>O12/N12*100</f>
        <v>42.773644594900624</v>
      </c>
    </row>
    <row r="13" spans="1:17" s="33" customFormat="1" ht="18" customHeight="1">
      <c r="A13" s="36"/>
      <c r="B13" s="37"/>
      <c r="C13" s="11" t="s">
        <v>30</v>
      </c>
      <c r="D13" s="54">
        <f aca="true" t="shared" si="2" ref="D13:M13">D20+D24+D28</f>
        <v>42872394</v>
      </c>
      <c r="E13" s="54">
        <f t="shared" si="2"/>
        <v>18806058</v>
      </c>
      <c r="F13" s="54">
        <f t="shared" si="2"/>
        <v>39043000</v>
      </c>
      <c r="G13" s="54">
        <f t="shared" si="2"/>
        <v>19400000</v>
      </c>
      <c r="H13" s="54">
        <f t="shared" si="2"/>
        <v>90000</v>
      </c>
      <c r="I13" s="54">
        <f t="shared" si="2"/>
        <v>209210</v>
      </c>
      <c r="J13" s="54">
        <f t="shared" si="2"/>
        <v>230000</v>
      </c>
      <c r="K13" s="54">
        <f t="shared" si="2"/>
        <v>216797</v>
      </c>
      <c r="L13" s="54">
        <f t="shared" si="2"/>
        <v>0</v>
      </c>
      <c r="M13" s="54">
        <f t="shared" si="2"/>
        <v>0</v>
      </c>
      <c r="N13" s="54">
        <f t="shared" si="1"/>
        <v>82235394</v>
      </c>
      <c r="O13" s="26">
        <f t="shared" si="1"/>
        <v>38632065</v>
      </c>
      <c r="P13" s="56">
        <f>N13-O13</f>
        <v>43603329</v>
      </c>
      <c r="Q13" s="42">
        <f>O13/N13*100</f>
        <v>46.9774182634791</v>
      </c>
    </row>
    <row r="14" spans="1:17" s="33" customFormat="1" ht="18" customHeight="1">
      <c r="A14" s="36"/>
      <c r="B14" s="37"/>
      <c r="C14" s="11" t="s">
        <v>32</v>
      </c>
      <c r="D14" s="54">
        <f aca="true" t="shared" si="3" ref="D14:M14">D32</f>
        <v>11300000</v>
      </c>
      <c r="E14" s="54">
        <f t="shared" si="3"/>
        <v>1376432</v>
      </c>
      <c r="F14" s="54">
        <f t="shared" si="3"/>
        <v>0</v>
      </c>
      <c r="G14" s="54">
        <f t="shared" si="3"/>
        <v>0</v>
      </c>
      <c r="H14" s="54">
        <f t="shared" si="3"/>
        <v>0</v>
      </c>
      <c r="I14" s="54">
        <f t="shared" si="3"/>
        <v>0</v>
      </c>
      <c r="J14" s="54">
        <f t="shared" si="3"/>
        <v>0</v>
      </c>
      <c r="K14" s="54">
        <f t="shared" si="3"/>
        <v>0</v>
      </c>
      <c r="L14" s="54">
        <f t="shared" si="3"/>
        <v>0</v>
      </c>
      <c r="M14" s="54">
        <f t="shared" si="3"/>
        <v>0</v>
      </c>
      <c r="N14" s="54">
        <f t="shared" si="1"/>
        <v>11300000</v>
      </c>
      <c r="O14" s="26">
        <f t="shared" si="1"/>
        <v>1376432</v>
      </c>
      <c r="P14" s="56">
        <f>N14-O14</f>
        <v>9923568</v>
      </c>
      <c r="Q14" s="42">
        <f>O14/N14*100</f>
        <v>12.180814159292035</v>
      </c>
    </row>
    <row r="15" spans="1:17" ht="13.5" customHeight="1">
      <c r="A15" s="7"/>
      <c r="B15" s="8"/>
      <c r="C15" s="12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7"/>
      <c r="P15" s="60"/>
      <c r="Q15" s="61"/>
    </row>
    <row r="16" spans="1:17" s="33" customFormat="1" ht="18" customHeight="1">
      <c r="A16" s="36"/>
      <c r="B16" s="37"/>
      <c r="C16" s="43" t="s">
        <v>64</v>
      </c>
      <c r="D16" s="38">
        <f aca="true" t="shared" si="4" ref="D16:M16">D17+D18</f>
        <v>54172394</v>
      </c>
      <c r="E16" s="38">
        <f t="shared" si="4"/>
        <v>20182490</v>
      </c>
      <c r="F16" s="38">
        <f t="shared" si="4"/>
        <v>39043000</v>
      </c>
      <c r="G16" s="38">
        <f t="shared" si="4"/>
        <v>17144827</v>
      </c>
      <c r="H16" s="38">
        <f t="shared" si="4"/>
        <v>90000</v>
      </c>
      <c r="I16" s="38">
        <f t="shared" si="4"/>
        <v>8490</v>
      </c>
      <c r="J16" s="38">
        <f t="shared" si="4"/>
        <v>230000</v>
      </c>
      <c r="K16" s="38">
        <f t="shared" si="4"/>
        <v>216797</v>
      </c>
      <c r="L16" s="38">
        <f t="shared" si="4"/>
        <v>0</v>
      </c>
      <c r="M16" s="38">
        <f t="shared" si="4"/>
        <v>0</v>
      </c>
      <c r="N16" s="38">
        <f aca="true" t="shared" si="5" ref="N16:O18">D16+F16+H16+J16+L16</f>
        <v>93535394</v>
      </c>
      <c r="O16" s="48">
        <f t="shared" si="5"/>
        <v>37552604</v>
      </c>
      <c r="P16" s="57">
        <f>N16-O16</f>
        <v>55982790</v>
      </c>
      <c r="Q16" s="42">
        <f>O16/N16*100</f>
        <v>40.14801498564276</v>
      </c>
    </row>
    <row r="17" spans="1:17" s="33" customFormat="1" ht="18" customHeight="1">
      <c r="A17" s="36"/>
      <c r="B17" s="37"/>
      <c r="C17" s="44" t="s">
        <v>31</v>
      </c>
      <c r="D17" s="54">
        <f aca="true" t="shared" si="6" ref="D17:M17">D41+D45+D53+D57</f>
        <v>33740210</v>
      </c>
      <c r="E17" s="54">
        <f t="shared" si="6"/>
        <v>13208552</v>
      </c>
      <c r="F17" s="54">
        <f t="shared" si="6"/>
        <v>37273000</v>
      </c>
      <c r="G17" s="54">
        <f t="shared" si="6"/>
        <v>17017602</v>
      </c>
      <c r="H17" s="54">
        <f t="shared" si="6"/>
        <v>90000</v>
      </c>
      <c r="I17" s="54">
        <f t="shared" si="6"/>
        <v>8490</v>
      </c>
      <c r="J17" s="54">
        <f t="shared" si="6"/>
        <v>230000</v>
      </c>
      <c r="K17" s="54">
        <f t="shared" si="6"/>
        <v>216797</v>
      </c>
      <c r="L17" s="54">
        <f t="shared" si="6"/>
        <v>0</v>
      </c>
      <c r="M17" s="54">
        <f t="shared" si="6"/>
        <v>0</v>
      </c>
      <c r="N17" s="54">
        <f t="shared" si="5"/>
        <v>71333210</v>
      </c>
      <c r="O17" s="49">
        <f t="shared" si="5"/>
        <v>30451441</v>
      </c>
      <c r="P17" s="58">
        <f>N17-O17</f>
        <v>40881769</v>
      </c>
      <c r="Q17" s="42">
        <f>O17/N17*100</f>
        <v>42.68900978940945</v>
      </c>
    </row>
    <row r="18" spans="1:17" s="33" customFormat="1" ht="18" customHeight="1">
      <c r="A18" s="36"/>
      <c r="B18" s="37"/>
      <c r="C18" s="45" t="s">
        <v>33</v>
      </c>
      <c r="D18" s="54">
        <f aca="true" t="shared" si="7" ref="D18:M18">D60</f>
        <v>20432184</v>
      </c>
      <c r="E18" s="54">
        <f t="shared" si="7"/>
        <v>6973938</v>
      </c>
      <c r="F18" s="54">
        <f t="shared" si="7"/>
        <v>1770000</v>
      </c>
      <c r="G18" s="54">
        <f t="shared" si="7"/>
        <v>127225</v>
      </c>
      <c r="H18" s="54">
        <f t="shared" si="7"/>
        <v>0</v>
      </c>
      <c r="I18" s="54">
        <f t="shared" si="7"/>
        <v>0</v>
      </c>
      <c r="J18" s="54">
        <f t="shared" si="7"/>
        <v>0</v>
      </c>
      <c r="K18" s="54">
        <f t="shared" si="7"/>
        <v>0</v>
      </c>
      <c r="L18" s="54">
        <f t="shared" si="7"/>
        <v>0</v>
      </c>
      <c r="M18" s="54">
        <f t="shared" si="7"/>
        <v>0</v>
      </c>
      <c r="N18" s="54">
        <f t="shared" si="5"/>
        <v>22202184</v>
      </c>
      <c r="O18" s="49">
        <f t="shared" si="5"/>
        <v>7101163</v>
      </c>
      <c r="P18" s="58">
        <f>N18-O18</f>
        <v>15101021</v>
      </c>
      <c r="Q18" s="42">
        <f>O18/N18*100</f>
        <v>31.98407417936902</v>
      </c>
    </row>
    <row r="19" spans="1:17" ht="18.75" customHeight="1">
      <c r="A19" s="7"/>
      <c r="B19" s="8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61"/>
    </row>
    <row r="20" spans="1:17" s="33" customFormat="1" ht="14.25" customHeight="1">
      <c r="A20" s="63">
        <v>71</v>
      </c>
      <c r="B20" s="34"/>
      <c r="C20" s="46" t="s">
        <v>34</v>
      </c>
      <c r="D20" s="30">
        <f aca="true" t="shared" si="8" ref="D20:M20">D21+D22+D23</f>
        <v>11959911</v>
      </c>
      <c r="E20" s="30">
        <f t="shared" si="8"/>
        <v>4640458</v>
      </c>
      <c r="F20" s="30">
        <f t="shared" si="8"/>
        <v>0</v>
      </c>
      <c r="G20" s="30">
        <f t="shared" si="8"/>
        <v>0</v>
      </c>
      <c r="H20" s="30">
        <f t="shared" si="8"/>
        <v>0</v>
      </c>
      <c r="I20" s="30">
        <f t="shared" si="8"/>
        <v>0</v>
      </c>
      <c r="J20" s="30">
        <f t="shared" si="8"/>
        <v>0</v>
      </c>
      <c r="K20" s="30">
        <f t="shared" si="8"/>
        <v>0</v>
      </c>
      <c r="L20" s="30">
        <f t="shared" si="8"/>
        <v>0</v>
      </c>
      <c r="M20" s="30">
        <f t="shared" si="8"/>
        <v>0</v>
      </c>
      <c r="N20" s="30">
        <f aca="true" t="shared" si="9" ref="N20:N30">D20+F20+H20+J20+L20</f>
        <v>11959911</v>
      </c>
      <c r="O20" s="48">
        <f aca="true" t="shared" si="10" ref="O20:O30">E20+G20+I20+K20+M20</f>
        <v>4640458</v>
      </c>
      <c r="P20" s="57">
        <f aca="true" t="shared" si="11" ref="P20:P30">N20-O20</f>
        <v>7319453</v>
      </c>
      <c r="Q20" s="42">
        <f aca="true" t="shared" si="12" ref="Q20:Q30">O20/N20*100</f>
        <v>38.80010478338844</v>
      </c>
    </row>
    <row r="21" spans="1:17" ht="14.25" customHeight="1">
      <c r="A21" s="63"/>
      <c r="B21" s="16" t="s">
        <v>0</v>
      </c>
      <c r="C21" s="47" t="s">
        <v>41</v>
      </c>
      <c r="D21" s="28">
        <v>560000</v>
      </c>
      <c r="E21" s="28">
        <v>417573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f t="shared" si="9"/>
        <v>560000</v>
      </c>
      <c r="O21" s="49">
        <f t="shared" si="10"/>
        <v>417573</v>
      </c>
      <c r="P21" s="58">
        <f t="shared" si="11"/>
        <v>142427</v>
      </c>
      <c r="Q21" s="42">
        <f t="shared" si="12"/>
        <v>74.56660714285715</v>
      </c>
    </row>
    <row r="22" spans="1:17" ht="14.25" customHeight="1">
      <c r="A22" s="63"/>
      <c r="B22" s="16" t="s">
        <v>1</v>
      </c>
      <c r="C22" s="47" t="s">
        <v>42</v>
      </c>
      <c r="D22" s="28">
        <v>6149911</v>
      </c>
      <c r="E22" s="28">
        <v>2186055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f t="shared" si="9"/>
        <v>6149911</v>
      </c>
      <c r="O22" s="49">
        <f t="shared" si="10"/>
        <v>2186055</v>
      </c>
      <c r="P22" s="58">
        <f t="shared" si="11"/>
        <v>3963856</v>
      </c>
      <c r="Q22" s="42">
        <f t="shared" si="12"/>
        <v>35.54612416342285</v>
      </c>
    </row>
    <row r="23" spans="1:17" ht="14.25" customHeight="1">
      <c r="A23" s="63"/>
      <c r="B23" s="16" t="s">
        <v>2</v>
      </c>
      <c r="C23" s="47" t="s">
        <v>43</v>
      </c>
      <c r="D23" s="28">
        <v>5250000</v>
      </c>
      <c r="E23" s="28">
        <v>2036830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f t="shared" si="9"/>
        <v>5250000</v>
      </c>
      <c r="O23" s="49">
        <f t="shared" si="10"/>
        <v>2036830</v>
      </c>
      <c r="P23" s="58">
        <f t="shared" si="11"/>
        <v>3213170</v>
      </c>
      <c r="Q23" s="42">
        <f t="shared" si="12"/>
        <v>38.79676190476191</v>
      </c>
    </row>
    <row r="24" spans="1:17" s="33" customFormat="1" ht="14.25" customHeight="1">
      <c r="A24" s="63">
        <v>72</v>
      </c>
      <c r="B24" s="31"/>
      <c r="C24" s="46" t="s">
        <v>35</v>
      </c>
      <c r="D24" s="30">
        <f aca="true" t="shared" si="13" ref="D24:M24">D25+D26+D27</f>
        <v>270000</v>
      </c>
      <c r="E24" s="30">
        <f t="shared" si="13"/>
        <v>34694</v>
      </c>
      <c r="F24" s="30">
        <f t="shared" si="13"/>
        <v>0</v>
      </c>
      <c r="G24" s="30">
        <f t="shared" si="13"/>
        <v>0</v>
      </c>
      <c r="H24" s="30">
        <f t="shared" si="13"/>
        <v>90000</v>
      </c>
      <c r="I24" s="30">
        <f t="shared" si="13"/>
        <v>209210</v>
      </c>
      <c r="J24" s="30">
        <f t="shared" si="13"/>
        <v>0</v>
      </c>
      <c r="K24" s="30">
        <f t="shared" si="13"/>
        <v>0</v>
      </c>
      <c r="L24" s="30">
        <f t="shared" si="13"/>
        <v>0</v>
      </c>
      <c r="M24" s="30">
        <f t="shared" si="13"/>
        <v>0</v>
      </c>
      <c r="N24" s="30">
        <f t="shared" si="9"/>
        <v>360000</v>
      </c>
      <c r="O24" s="48">
        <f t="shared" si="10"/>
        <v>243904</v>
      </c>
      <c r="P24" s="57">
        <f t="shared" si="11"/>
        <v>116096</v>
      </c>
      <c r="Q24" s="42">
        <f t="shared" si="12"/>
        <v>67.7511111111111</v>
      </c>
    </row>
    <row r="25" spans="1:17" ht="14.25" customHeight="1">
      <c r="A25" s="63"/>
      <c r="B25" s="16" t="s">
        <v>3</v>
      </c>
      <c r="C25" s="47" t="s">
        <v>4</v>
      </c>
      <c r="D25" s="28">
        <v>150000</v>
      </c>
      <c r="E25" s="28">
        <v>29441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f t="shared" si="9"/>
        <v>150000</v>
      </c>
      <c r="O25" s="49">
        <f t="shared" si="10"/>
        <v>29441</v>
      </c>
      <c r="P25" s="58">
        <f t="shared" si="11"/>
        <v>120559</v>
      </c>
      <c r="Q25" s="42">
        <f t="shared" si="12"/>
        <v>19.627333333333333</v>
      </c>
    </row>
    <row r="26" spans="1:17" ht="14.25" customHeight="1">
      <c r="A26" s="63"/>
      <c r="B26" s="16" t="s">
        <v>5</v>
      </c>
      <c r="C26" s="47" t="s">
        <v>44</v>
      </c>
      <c r="D26" s="28">
        <v>0</v>
      </c>
      <c r="E26" s="28">
        <v>0</v>
      </c>
      <c r="F26" s="28">
        <v>0</v>
      </c>
      <c r="G26" s="28">
        <v>0</v>
      </c>
      <c r="H26" s="28">
        <v>90000</v>
      </c>
      <c r="I26" s="28">
        <v>209210</v>
      </c>
      <c r="J26" s="28">
        <v>0</v>
      </c>
      <c r="K26" s="28">
        <v>0</v>
      </c>
      <c r="L26" s="28">
        <v>0</v>
      </c>
      <c r="M26" s="28">
        <v>0</v>
      </c>
      <c r="N26" s="28">
        <f t="shared" si="9"/>
        <v>90000</v>
      </c>
      <c r="O26" s="49">
        <f t="shared" si="10"/>
        <v>209210</v>
      </c>
      <c r="P26" s="58">
        <f t="shared" si="11"/>
        <v>-119210</v>
      </c>
      <c r="Q26" s="42">
        <f t="shared" si="12"/>
        <v>232.45555555555555</v>
      </c>
    </row>
    <row r="27" spans="1:17" ht="14.25" customHeight="1">
      <c r="A27" s="63"/>
      <c r="B27" s="16" t="s">
        <v>6</v>
      </c>
      <c r="C27" s="47" t="s">
        <v>40</v>
      </c>
      <c r="D27" s="28">
        <v>120000</v>
      </c>
      <c r="E27" s="28">
        <v>5253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f t="shared" si="9"/>
        <v>120000</v>
      </c>
      <c r="O27" s="49">
        <f t="shared" si="10"/>
        <v>5253</v>
      </c>
      <c r="P27" s="58">
        <f t="shared" si="11"/>
        <v>114747</v>
      </c>
      <c r="Q27" s="42">
        <f t="shared" si="12"/>
        <v>4.3775</v>
      </c>
    </row>
    <row r="28" spans="1:17" s="33" customFormat="1" ht="14.25" customHeight="1">
      <c r="A28" s="63">
        <v>74</v>
      </c>
      <c r="B28" s="35"/>
      <c r="C28" s="46" t="s">
        <v>36</v>
      </c>
      <c r="D28" s="30">
        <f aca="true" t="shared" si="14" ref="D28:M28">D29+D30</f>
        <v>30642483</v>
      </c>
      <c r="E28" s="30">
        <f t="shared" si="14"/>
        <v>14130906</v>
      </c>
      <c r="F28" s="30">
        <f t="shared" si="14"/>
        <v>39043000</v>
      </c>
      <c r="G28" s="30">
        <f t="shared" si="14"/>
        <v>19400000</v>
      </c>
      <c r="H28" s="30">
        <f t="shared" si="14"/>
        <v>0</v>
      </c>
      <c r="I28" s="30">
        <f t="shared" si="14"/>
        <v>0</v>
      </c>
      <c r="J28" s="30">
        <f t="shared" si="14"/>
        <v>230000</v>
      </c>
      <c r="K28" s="30">
        <f t="shared" si="14"/>
        <v>216797</v>
      </c>
      <c r="L28" s="30">
        <f t="shared" si="14"/>
        <v>0</v>
      </c>
      <c r="M28" s="30">
        <f t="shared" si="14"/>
        <v>0</v>
      </c>
      <c r="N28" s="30">
        <f t="shared" si="9"/>
        <v>69915483</v>
      </c>
      <c r="O28" s="48">
        <f t="shared" si="10"/>
        <v>33747703</v>
      </c>
      <c r="P28" s="57">
        <f t="shared" si="11"/>
        <v>36167780</v>
      </c>
      <c r="Q28" s="42">
        <f t="shared" si="12"/>
        <v>48.26928392956965</v>
      </c>
    </row>
    <row r="29" spans="1:17" ht="14.25" customHeight="1">
      <c r="A29" s="63"/>
      <c r="B29" s="16" t="s">
        <v>9</v>
      </c>
      <c r="C29" s="47" t="s">
        <v>39</v>
      </c>
      <c r="D29" s="28">
        <v>30642483</v>
      </c>
      <c r="E29" s="28">
        <v>14130906</v>
      </c>
      <c r="F29" s="28">
        <v>39043000</v>
      </c>
      <c r="G29" s="28">
        <v>19400000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f t="shared" si="9"/>
        <v>69685483</v>
      </c>
      <c r="O29" s="49">
        <f t="shared" si="10"/>
        <v>33530906</v>
      </c>
      <c r="P29" s="58">
        <f t="shared" si="11"/>
        <v>36154577</v>
      </c>
      <c r="Q29" s="42">
        <f t="shared" si="12"/>
        <v>48.117490984456545</v>
      </c>
    </row>
    <row r="30" spans="1:17" ht="14.25" customHeight="1">
      <c r="A30" s="63"/>
      <c r="B30" s="16" t="s">
        <v>10</v>
      </c>
      <c r="C30" s="47" t="s">
        <v>38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230000</v>
      </c>
      <c r="K30" s="28">
        <v>216797</v>
      </c>
      <c r="L30" s="28"/>
      <c r="M30" s="28"/>
      <c r="N30" s="28">
        <f t="shared" si="9"/>
        <v>230000</v>
      </c>
      <c r="O30" s="49">
        <f t="shared" si="10"/>
        <v>216797</v>
      </c>
      <c r="P30" s="58">
        <f t="shared" si="11"/>
        <v>13203</v>
      </c>
      <c r="Q30" s="42">
        <f t="shared" si="12"/>
        <v>94.25956521739131</v>
      </c>
    </row>
    <row r="31" spans="1:17" ht="14.25" customHeight="1">
      <c r="A31" s="7"/>
      <c r="B31" s="8"/>
      <c r="C31" s="1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9"/>
      <c r="O31" s="27"/>
      <c r="P31" s="27"/>
      <c r="Q31" s="13"/>
    </row>
    <row r="32" spans="1:17" s="33" customFormat="1" ht="14.25" customHeight="1">
      <c r="A32" s="63">
        <v>73</v>
      </c>
      <c r="B32" s="35"/>
      <c r="C32" s="9" t="s">
        <v>7</v>
      </c>
      <c r="D32" s="30">
        <f aca="true" t="shared" si="15" ref="D32:M32">D33</f>
        <v>11300000</v>
      </c>
      <c r="E32" s="30">
        <f t="shared" si="15"/>
        <v>1376432</v>
      </c>
      <c r="F32" s="30">
        <f t="shared" si="15"/>
        <v>0</v>
      </c>
      <c r="G32" s="30">
        <f t="shared" si="15"/>
        <v>0</v>
      </c>
      <c r="H32" s="30">
        <f t="shared" si="15"/>
        <v>0</v>
      </c>
      <c r="I32" s="30">
        <f t="shared" si="15"/>
        <v>0</v>
      </c>
      <c r="J32" s="30">
        <f t="shared" si="15"/>
        <v>0</v>
      </c>
      <c r="K32" s="30">
        <f t="shared" si="15"/>
        <v>0</v>
      </c>
      <c r="L32" s="30">
        <f t="shared" si="15"/>
        <v>0</v>
      </c>
      <c r="M32" s="30">
        <f t="shared" si="15"/>
        <v>0</v>
      </c>
      <c r="N32" s="30">
        <f>D32+F32+H32+J32+L32</f>
        <v>11300000</v>
      </c>
      <c r="O32" s="32">
        <f>E32+G32+I32+K32+M32</f>
        <v>1376432</v>
      </c>
      <c r="P32" s="32">
        <f>E32+G32+I32+K32+M32</f>
        <v>1376432</v>
      </c>
      <c r="Q32" s="42">
        <f>O32/N32*100</f>
        <v>12.180814159292035</v>
      </c>
    </row>
    <row r="33" spans="1:17" ht="14.25" customHeight="1">
      <c r="A33" s="63"/>
      <c r="B33" s="16">
        <v>733</v>
      </c>
      <c r="C33" s="15" t="s">
        <v>8</v>
      </c>
      <c r="D33" s="28">
        <v>11300000</v>
      </c>
      <c r="E33" s="28">
        <v>1376432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f>D33+F33+H33+J33+L33</f>
        <v>11300000</v>
      </c>
      <c r="O33" s="26">
        <f>E33+G33+I33+K33+M33</f>
        <v>1376432</v>
      </c>
      <c r="P33" s="26">
        <f>E33+G33+I33+K33+M33</f>
        <v>1376432</v>
      </c>
      <c r="Q33" s="42">
        <f>O33/N33*100</f>
        <v>12.180814159292035</v>
      </c>
    </row>
    <row r="34" spans="1:14" ht="15.75" customHeight="1">
      <c r="A34" s="78" t="s">
        <v>37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</row>
    <row r="35" spans="1:17" ht="16.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ht="16.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ht="10.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7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6" t="s">
        <v>28</v>
      </c>
    </row>
    <row r="39" spans="1:17" ht="25.5" customHeight="1">
      <c r="A39" s="7"/>
      <c r="B39" s="8"/>
      <c r="C39" s="73" t="s">
        <v>75</v>
      </c>
      <c r="D39" s="68" t="s">
        <v>21</v>
      </c>
      <c r="E39" s="68"/>
      <c r="F39" s="68" t="s">
        <v>22</v>
      </c>
      <c r="G39" s="68"/>
      <c r="H39" s="68" t="s">
        <v>23</v>
      </c>
      <c r="I39" s="68"/>
      <c r="J39" s="68" t="s">
        <v>24</v>
      </c>
      <c r="K39" s="68"/>
      <c r="L39" s="68" t="s">
        <v>25</v>
      </c>
      <c r="M39" s="68"/>
      <c r="N39" s="66" t="s">
        <v>26</v>
      </c>
      <c r="O39" s="67"/>
      <c r="P39" s="68" t="s">
        <v>29</v>
      </c>
      <c r="Q39" s="65" t="s">
        <v>67</v>
      </c>
    </row>
    <row r="40" spans="1:17" ht="53.25" customHeight="1">
      <c r="A40" s="7"/>
      <c r="B40" s="8"/>
      <c r="C40" s="74"/>
      <c r="D40" s="25" t="s">
        <v>27</v>
      </c>
      <c r="E40" s="25" t="s">
        <v>73</v>
      </c>
      <c r="F40" s="25" t="s">
        <v>27</v>
      </c>
      <c r="G40" s="25" t="s">
        <v>73</v>
      </c>
      <c r="H40" s="25" t="s">
        <v>27</v>
      </c>
      <c r="I40" s="25" t="s">
        <v>73</v>
      </c>
      <c r="J40" s="25" t="s">
        <v>27</v>
      </c>
      <c r="K40" s="25" t="s">
        <v>73</v>
      </c>
      <c r="L40" s="25" t="s">
        <v>27</v>
      </c>
      <c r="M40" s="25" t="s">
        <v>73</v>
      </c>
      <c r="N40" s="25" t="s">
        <v>27</v>
      </c>
      <c r="O40" s="25" t="s">
        <v>73</v>
      </c>
      <c r="P40" s="68"/>
      <c r="Q40" s="65"/>
    </row>
    <row r="41" spans="1:17" s="33" customFormat="1" ht="14.25" customHeight="1">
      <c r="A41" s="63">
        <v>40</v>
      </c>
      <c r="B41" s="41"/>
      <c r="C41" s="9" t="s">
        <v>45</v>
      </c>
      <c r="D41" s="30">
        <f aca="true" t="shared" si="16" ref="D41:M41">D42+D43+D44</f>
        <v>13721000</v>
      </c>
      <c r="E41" s="30">
        <f t="shared" si="16"/>
        <v>5598626</v>
      </c>
      <c r="F41" s="30">
        <f t="shared" si="16"/>
        <v>26106884</v>
      </c>
      <c r="G41" s="30">
        <f t="shared" si="16"/>
        <v>12596241</v>
      </c>
      <c r="H41" s="30">
        <f t="shared" si="16"/>
        <v>0</v>
      </c>
      <c r="I41" s="30">
        <f t="shared" si="16"/>
        <v>0</v>
      </c>
      <c r="J41" s="30">
        <f t="shared" si="16"/>
        <v>0</v>
      </c>
      <c r="K41" s="30">
        <f t="shared" si="16"/>
        <v>0</v>
      </c>
      <c r="L41" s="30">
        <f t="shared" si="16"/>
        <v>0</v>
      </c>
      <c r="M41" s="30">
        <f t="shared" si="16"/>
        <v>0</v>
      </c>
      <c r="N41" s="30">
        <f aca="true" t="shared" si="17" ref="N41:N58">D41+F41+H41+J41+L41</f>
        <v>39827884</v>
      </c>
      <c r="O41" s="32">
        <f aca="true" t="shared" si="18" ref="O41:O58">E41+G41+I41+K41+M41</f>
        <v>18194867</v>
      </c>
      <c r="P41" s="32">
        <f aca="true" t="shared" si="19" ref="P41:P58">N41-O41</f>
        <v>21633017</v>
      </c>
      <c r="Q41" s="42">
        <f aca="true" t="shared" si="20" ref="Q41:Q58">O41/N41*100</f>
        <v>45.68374006512623</v>
      </c>
    </row>
    <row r="42" spans="1:17" ht="14.25" customHeight="1">
      <c r="A42" s="63"/>
      <c r="B42" s="18">
        <v>401</v>
      </c>
      <c r="C42" s="15" t="s">
        <v>51</v>
      </c>
      <c r="D42" s="28">
        <v>8554000</v>
      </c>
      <c r="E42" s="28">
        <v>3565774</v>
      </c>
      <c r="F42" s="28">
        <v>18796957</v>
      </c>
      <c r="G42" s="28">
        <v>9069258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f t="shared" si="17"/>
        <v>27350957</v>
      </c>
      <c r="O42" s="26">
        <f t="shared" si="18"/>
        <v>12635032</v>
      </c>
      <c r="P42" s="32">
        <f t="shared" si="19"/>
        <v>14715925</v>
      </c>
      <c r="Q42" s="42">
        <f t="shared" si="20"/>
        <v>46.195941151163375</v>
      </c>
    </row>
    <row r="43" spans="1:17" ht="14.25" customHeight="1">
      <c r="A43" s="63"/>
      <c r="B43" s="18">
        <v>402</v>
      </c>
      <c r="C43" s="15" t="s">
        <v>52</v>
      </c>
      <c r="D43" s="28">
        <v>3307000</v>
      </c>
      <c r="E43" s="28">
        <v>1357522</v>
      </c>
      <c r="F43" s="28">
        <v>7309927</v>
      </c>
      <c r="G43" s="28">
        <v>3526983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f t="shared" si="17"/>
        <v>10616927</v>
      </c>
      <c r="O43" s="26">
        <f t="shared" si="18"/>
        <v>4884505</v>
      </c>
      <c r="P43" s="32">
        <f t="shared" si="19"/>
        <v>5732422</v>
      </c>
      <c r="Q43" s="42">
        <f t="shared" si="20"/>
        <v>46.00676824847717</v>
      </c>
    </row>
    <row r="44" spans="1:17" ht="14.25" customHeight="1">
      <c r="A44" s="63"/>
      <c r="B44" s="18">
        <v>404</v>
      </c>
      <c r="C44" s="15" t="s">
        <v>11</v>
      </c>
      <c r="D44" s="28">
        <v>1860000</v>
      </c>
      <c r="E44" s="28">
        <v>675330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f t="shared" si="17"/>
        <v>1860000</v>
      </c>
      <c r="O44" s="26">
        <f t="shared" si="18"/>
        <v>675330</v>
      </c>
      <c r="P44" s="32">
        <f t="shared" si="19"/>
        <v>1184670</v>
      </c>
      <c r="Q44" s="42">
        <f t="shared" si="20"/>
        <v>36.308064516129036</v>
      </c>
    </row>
    <row r="45" spans="1:17" s="33" customFormat="1" ht="14.25" customHeight="1">
      <c r="A45" s="63">
        <v>42</v>
      </c>
      <c r="B45" s="40"/>
      <c r="C45" s="9" t="s">
        <v>46</v>
      </c>
      <c r="D45" s="30">
        <f aca="true" t="shared" si="21" ref="D45:M45">D46+D47+D48+D49+D50+D51+D52</f>
        <v>15029210</v>
      </c>
      <c r="E45" s="30">
        <f t="shared" si="21"/>
        <v>6246915</v>
      </c>
      <c r="F45" s="30">
        <f t="shared" si="21"/>
        <v>10991116</v>
      </c>
      <c r="G45" s="30">
        <f t="shared" si="21"/>
        <v>4355153</v>
      </c>
      <c r="H45" s="30">
        <f t="shared" si="21"/>
        <v>90000</v>
      </c>
      <c r="I45" s="30">
        <f t="shared" si="21"/>
        <v>8490</v>
      </c>
      <c r="J45" s="30">
        <f t="shared" si="21"/>
        <v>230000</v>
      </c>
      <c r="K45" s="30">
        <f t="shared" si="21"/>
        <v>216797</v>
      </c>
      <c r="L45" s="30">
        <f t="shared" si="21"/>
        <v>0</v>
      </c>
      <c r="M45" s="30">
        <f t="shared" si="21"/>
        <v>0</v>
      </c>
      <c r="N45" s="30">
        <f t="shared" si="17"/>
        <v>26340326</v>
      </c>
      <c r="O45" s="32">
        <f t="shared" si="18"/>
        <v>10827355</v>
      </c>
      <c r="P45" s="32">
        <f t="shared" si="19"/>
        <v>15512971</v>
      </c>
      <c r="Q45" s="42">
        <f t="shared" si="20"/>
        <v>41.105622610745215</v>
      </c>
    </row>
    <row r="46" spans="1:17" ht="14.25" customHeight="1">
      <c r="A46" s="63"/>
      <c r="B46" s="18">
        <v>420</v>
      </c>
      <c r="C46" s="15" t="s">
        <v>53</v>
      </c>
      <c r="D46" s="28">
        <v>90000</v>
      </c>
      <c r="E46" s="28">
        <v>40000</v>
      </c>
      <c r="F46" s="28">
        <v>0</v>
      </c>
      <c r="G46" s="28">
        <v>0</v>
      </c>
      <c r="H46" s="28">
        <v>40000</v>
      </c>
      <c r="I46" s="28">
        <v>8490</v>
      </c>
      <c r="J46" s="28">
        <v>0</v>
      </c>
      <c r="K46" s="28">
        <v>0</v>
      </c>
      <c r="L46" s="28">
        <v>0</v>
      </c>
      <c r="M46" s="28">
        <v>0</v>
      </c>
      <c r="N46" s="28">
        <f t="shared" si="17"/>
        <v>130000</v>
      </c>
      <c r="O46" s="26">
        <f t="shared" si="18"/>
        <v>48490</v>
      </c>
      <c r="P46" s="32">
        <f t="shared" si="19"/>
        <v>81510</v>
      </c>
      <c r="Q46" s="42">
        <f t="shared" si="20"/>
        <v>37.3</v>
      </c>
    </row>
    <row r="47" spans="1:17" ht="14.25" customHeight="1">
      <c r="A47" s="63"/>
      <c r="B47" s="18">
        <v>421</v>
      </c>
      <c r="C47" s="15" t="s">
        <v>54</v>
      </c>
      <c r="D47" s="28">
        <v>3681770</v>
      </c>
      <c r="E47" s="28">
        <v>1600808</v>
      </c>
      <c r="F47" s="28">
        <v>3466000</v>
      </c>
      <c r="G47" s="28">
        <v>638225</v>
      </c>
      <c r="H47" s="28">
        <v>20000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f t="shared" si="17"/>
        <v>7167770</v>
      </c>
      <c r="O47" s="26">
        <f t="shared" si="18"/>
        <v>2239033</v>
      </c>
      <c r="P47" s="32">
        <f t="shared" si="19"/>
        <v>4928737</v>
      </c>
      <c r="Q47" s="42">
        <f t="shared" si="20"/>
        <v>31.237511806321912</v>
      </c>
    </row>
    <row r="48" spans="1:17" ht="14.25" customHeight="1">
      <c r="A48" s="63"/>
      <c r="B48" s="18">
        <v>423</v>
      </c>
      <c r="C48" s="15" t="s">
        <v>12</v>
      </c>
      <c r="D48" s="28">
        <v>2297440</v>
      </c>
      <c r="E48" s="28">
        <v>610208</v>
      </c>
      <c r="F48" s="28">
        <v>990000</v>
      </c>
      <c r="G48" s="28">
        <v>133263</v>
      </c>
      <c r="H48" s="28">
        <v>10000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f t="shared" si="17"/>
        <v>3297440</v>
      </c>
      <c r="O48" s="26">
        <f t="shared" si="18"/>
        <v>743471</v>
      </c>
      <c r="P48" s="32">
        <f t="shared" si="19"/>
        <v>2553969</v>
      </c>
      <c r="Q48" s="42">
        <f t="shared" si="20"/>
        <v>22.546915182687176</v>
      </c>
    </row>
    <row r="49" spans="1:17" ht="14.25" customHeight="1">
      <c r="A49" s="63"/>
      <c r="B49" s="18">
        <v>424</v>
      </c>
      <c r="C49" s="15" t="s">
        <v>55</v>
      </c>
      <c r="D49" s="28">
        <v>2944000</v>
      </c>
      <c r="E49" s="28">
        <v>1438183</v>
      </c>
      <c r="F49" s="28">
        <v>3827616</v>
      </c>
      <c r="G49" s="28">
        <v>1824923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f t="shared" si="17"/>
        <v>6771616</v>
      </c>
      <c r="O49" s="26">
        <f t="shared" si="18"/>
        <v>3263106</v>
      </c>
      <c r="P49" s="32">
        <f t="shared" si="19"/>
        <v>3508510</v>
      </c>
      <c r="Q49" s="42">
        <f t="shared" si="20"/>
        <v>48.18799530274605</v>
      </c>
    </row>
    <row r="50" spans="1:17" ht="14.25" customHeight="1">
      <c r="A50" s="63"/>
      <c r="B50" s="18">
        <v>425</v>
      </c>
      <c r="C50" s="15" t="s">
        <v>56</v>
      </c>
      <c r="D50" s="28">
        <v>1928000</v>
      </c>
      <c r="E50" s="28">
        <v>806421</v>
      </c>
      <c r="F50" s="28">
        <v>2427500</v>
      </c>
      <c r="G50" s="28">
        <v>1624709</v>
      </c>
      <c r="H50" s="28">
        <v>10000</v>
      </c>
      <c r="I50" s="28">
        <v>0</v>
      </c>
      <c r="J50" s="28">
        <v>230000</v>
      </c>
      <c r="K50" s="28">
        <v>216797</v>
      </c>
      <c r="L50" s="28">
        <v>0</v>
      </c>
      <c r="M50" s="28">
        <v>0</v>
      </c>
      <c r="N50" s="28">
        <f t="shared" si="17"/>
        <v>4595500</v>
      </c>
      <c r="O50" s="26">
        <f t="shared" si="18"/>
        <v>2647927</v>
      </c>
      <c r="P50" s="32">
        <f t="shared" si="19"/>
        <v>1947573</v>
      </c>
      <c r="Q50" s="42">
        <f t="shared" si="20"/>
        <v>57.61999782395822</v>
      </c>
    </row>
    <row r="51" spans="1:17" ht="14.25" customHeight="1">
      <c r="A51" s="63"/>
      <c r="B51" s="18">
        <v>426</v>
      </c>
      <c r="C51" s="15" t="s">
        <v>57</v>
      </c>
      <c r="D51" s="28">
        <v>1588000</v>
      </c>
      <c r="E51" s="28">
        <v>809902</v>
      </c>
      <c r="F51" s="28">
        <v>280000</v>
      </c>
      <c r="G51" s="28">
        <v>134033</v>
      </c>
      <c r="H51" s="28">
        <v>10000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f t="shared" si="17"/>
        <v>1878000</v>
      </c>
      <c r="O51" s="26">
        <f t="shared" si="18"/>
        <v>943935</v>
      </c>
      <c r="P51" s="32">
        <f t="shared" si="19"/>
        <v>934065</v>
      </c>
      <c r="Q51" s="42">
        <f t="shared" si="20"/>
        <v>50.26277955271566</v>
      </c>
    </row>
    <row r="52" spans="1:17" ht="14.25" customHeight="1">
      <c r="A52" s="63"/>
      <c r="B52" s="18">
        <v>427</v>
      </c>
      <c r="C52" s="15" t="s">
        <v>58</v>
      </c>
      <c r="D52" s="28">
        <v>2500000</v>
      </c>
      <c r="E52" s="28">
        <v>941393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f t="shared" si="17"/>
        <v>2500000</v>
      </c>
      <c r="O52" s="26">
        <f t="shared" si="18"/>
        <v>941393</v>
      </c>
      <c r="P52" s="32">
        <f t="shared" si="19"/>
        <v>1558607</v>
      </c>
      <c r="Q52" s="42">
        <f t="shared" si="20"/>
        <v>37.655719999999995</v>
      </c>
    </row>
    <row r="53" spans="1:17" s="33" customFormat="1" ht="14.25" customHeight="1">
      <c r="A53" s="63">
        <v>46</v>
      </c>
      <c r="B53" s="40"/>
      <c r="C53" s="9" t="s">
        <v>47</v>
      </c>
      <c r="D53" s="30">
        <f aca="true" t="shared" si="22" ref="D53:M53">D54+D55+D56</f>
        <v>4490000</v>
      </c>
      <c r="E53" s="30">
        <f t="shared" si="22"/>
        <v>1177408</v>
      </c>
      <c r="F53" s="30">
        <f t="shared" si="22"/>
        <v>175000</v>
      </c>
      <c r="G53" s="30">
        <f t="shared" si="22"/>
        <v>66208</v>
      </c>
      <c r="H53" s="30">
        <f t="shared" si="22"/>
        <v>0</v>
      </c>
      <c r="I53" s="30">
        <f t="shared" si="22"/>
        <v>0</v>
      </c>
      <c r="J53" s="30">
        <f t="shared" si="22"/>
        <v>0</v>
      </c>
      <c r="K53" s="30">
        <f t="shared" si="22"/>
        <v>0</v>
      </c>
      <c r="L53" s="30">
        <f t="shared" si="22"/>
        <v>0</v>
      </c>
      <c r="M53" s="30">
        <f t="shared" si="22"/>
        <v>0</v>
      </c>
      <c r="N53" s="30">
        <f t="shared" si="17"/>
        <v>4665000</v>
      </c>
      <c r="O53" s="32">
        <f t="shared" si="18"/>
        <v>1243616</v>
      </c>
      <c r="P53" s="32">
        <f t="shared" si="19"/>
        <v>3421384</v>
      </c>
      <c r="Q53" s="42">
        <f t="shared" si="20"/>
        <v>26.658435155412647</v>
      </c>
    </row>
    <row r="54" spans="1:17" ht="14.25" customHeight="1">
      <c r="A54" s="63"/>
      <c r="B54" s="18">
        <v>461</v>
      </c>
      <c r="C54" s="15" t="s">
        <v>59</v>
      </c>
      <c r="D54" s="28">
        <v>2000000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f t="shared" si="17"/>
        <v>2000000</v>
      </c>
      <c r="O54" s="26">
        <f t="shared" si="18"/>
        <v>0</v>
      </c>
      <c r="P54" s="32">
        <f t="shared" si="19"/>
        <v>2000000</v>
      </c>
      <c r="Q54" s="42">
        <f t="shared" si="20"/>
        <v>0</v>
      </c>
    </row>
    <row r="55" spans="1:17" ht="14.25" customHeight="1">
      <c r="A55" s="63"/>
      <c r="B55" s="18">
        <v>463</v>
      </c>
      <c r="C55" s="15" t="s">
        <v>60</v>
      </c>
      <c r="D55" s="28">
        <v>1050000</v>
      </c>
      <c r="E55" s="28">
        <v>675000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f t="shared" si="17"/>
        <v>1050000</v>
      </c>
      <c r="O55" s="26">
        <f t="shared" si="18"/>
        <v>675000</v>
      </c>
      <c r="P55" s="32">
        <f t="shared" si="19"/>
        <v>375000</v>
      </c>
      <c r="Q55" s="42">
        <f t="shared" si="20"/>
        <v>64.28571428571429</v>
      </c>
    </row>
    <row r="56" spans="1:17" ht="14.25" customHeight="1">
      <c r="A56" s="63"/>
      <c r="B56" s="18">
        <v>464</v>
      </c>
      <c r="C56" s="15" t="s">
        <v>61</v>
      </c>
      <c r="D56" s="28">
        <v>1440000</v>
      </c>
      <c r="E56" s="28">
        <v>502408</v>
      </c>
      <c r="F56" s="28">
        <v>175000</v>
      </c>
      <c r="G56" s="28">
        <v>66208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f t="shared" si="17"/>
        <v>1615000</v>
      </c>
      <c r="O56" s="26">
        <f t="shared" si="18"/>
        <v>568616</v>
      </c>
      <c r="P56" s="32">
        <f t="shared" si="19"/>
        <v>1046384</v>
      </c>
      <c r="Q56" s="42">
        <f t="shared" si="20"/>
        <v>35.20842105263158</v>
      </c>
    </row>
    <row r="57" spans="1:17" s="33" customFormat="1" ht="14.25" customHeight="1">
      <c r="A57" s="63">
        <v>47</v>
      </c>
      <c r="B57" s="40"/>
      <c r="C57" s="9" t="s">
        <v>48</v>
      </c>
      <c r="D57" s="30">
        <f aca="true" t="shared" si="23" ref="D57:M57">D58</f>
        <v>500000</v>
      </c>
      <c r="E57" s="30">
        <f t="shared" si="23"/>
        <v>185603</v>
      </c>
      <c r="F57" s="30">
        <f t="shared" si="23"/>
        <v>0</v>
      </c>
      <c r="G57" s="30">
        <f t="shared" si="23"/>
        <v>0</v>
      </c>
      <c r="H57" s="30">
        <f t="shared" si="23"/>
        <v>0</v>
      </c>
      <c r="I57" s="30">
        <f t="shared" si="23"/>
        <v>0</v>
      </c>
      <c r="J57" s="30">
        <f t="shared" si="23"/>
        <v>0</v>
      </c>
      <c r="K57" s="30">
        <f t="shared" si="23"/>
        <v>0</v>
      </c>
      <c r="L57" s="30">
        <f t="shared" si="23"/>
        <v>0</v>
      </c>
      <c r="M57" s="30">
        <f t="shared" si="23"/>
        <v>0</v>
      </c>
      <c r="N57" s="30">
        <f t="shared" si="17"/>
        <v>500000</v>
      </c>
      <c r="O57" s="32">
        <f t="shared" si="18"/>
        <v>185603</v>
      </c>
      <c r="P57" s="32">
        <f t="shared" si="19"/>
        <v>314397</v>
      </c>
      <c r="Q57" s="42">
        <f t="shared" si="20"/>
        <v>37.120599999999996</v>
      </c>
    </row>
    <row r="58" spans="1:17" ht="14.25" customHeight="1">
      <c r="A58" s="63"/>
      <c r="B58" s="18">
        <v>471</v>
      </c>
      <c r="C58" s="15" t="s">
        <v>62</v>
      </c>
      <c r="D58" s="28">
        <v>500000</v>
      </c>
      <c r="E58" s="28">
        <v>185603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f t="shared" si="17"/>
        <v>500000</v>
      </c>
      <c r="O58" s="26">
        <f t="shared" si="18"/>
        <v>185603</v>
      </c>
      <c r="P58" s="32">
        <f t="shared" si="19"/>
        <v>314397</v>
      </c>
      <c r="Q58" s="42">
        <f t="shared" si="20"/>
        <v>37.120599999999996</v>
      </c>
    </row>
    <row r="59" spans="3:17" ht="14.25" customHeight="1">
      <c r="C59" s="1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7"/>
      <c r="P59" s="27"/>
      <c r="Q59" s="53"/>
    </row>
    <row r="60" spans="1:17" s="33" customFormat="1" ht="14.25" customHeight="1">
      <c r="A60" s="63">
        <v>48</v>
      </c>
      <c r="B60" s="40"/>
      <c r="C60" s="9" t="s">
        <v>49</v>
      </c>
      <c r="D60" s="30">
        <f>D61+D63+D62+D64</f>
        <v>20432184</v>
      </c>
      <c r="E60" s="30">
        <f aca="true" t="shared" si="24" ref="E60:M60">E61+E62+E63+E64</f>
        <v>6973938</v>
      </c>
      <c r="F60" s="30">
        <f t="shared" si="24"/>
        <v>1770000</v>
      </c>
      <c r="G60" s="30">
        <f t="shared" si="24"/>
        <v>127225</v>
      </c>
      <c r="H60" s="30">
        <f t="shared" si="24"/>
        <v>0</v>
      </c>
      <c r="I60" s="30">
        <f t="shared" si="24"/>
        <v>0</v>
      </c>
      <c r="J60" s="30">
        <f t="shared" si="24"/>
        <v>0</v>
      </c>
      <c r="K60" s="30">
        <f t="shared" si="24"/>
        <v>0</v>
      </c>
      <c r="L60" s="30">
        <f t="shared" si="24"/>
        <v>0</v>
      </c>
      <c r="M60" s="30">
        <f t="shared" si="24"/>
        <v>0</v>
      </c>
      <c r="N60" s="30">
        <f aca="true" t="shared" si="25" ref="N60:O64">D60+F60+H60+J60+L60</f>
        <v>22202184</v>
      </c>
      <c r="O60" s="32">
        <f t="shared" si="25"/>
        <v>7101163</v>
      </c>
      <c r="P60" s="32">
        <f>N60-O60</f>
        <v>15101021</v>
      </c>
      <c r="Q60" s="42">
        <f>O60/N60*100</f>
        <v>31.98407417936902</v>
      </c>
    </row>
    <row r="61" spans="1:17" ht="14.25" customHeight="1">
      <c r="A61" s="63"/>
      <c r="B61" s="18">
        <v>480</v>
      </c>
      <c r="C61" s="15" t="s">
        <v>13</v>
      </c>
      <c r="D61" s="28">
        <v>2360000</v>
      </c>
      <c r="E61" s="28">
        <v>1082487</v>
      </c>
      <c r="F61" s="28">
        <v>610000</v>
      </c>
      <c r="G61" s="28">
        <v>127225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f t="shared" si="25"/>
        <v>2970000</v>
      </c>
      <c r="O61" s="26">
        <f t="shared" si="25"/>
        <v>1209712</v>
      </c>
      <c r="P61" s="32">
        <f>N61-O61</f>
        <v>1760288</v>
      </c>
      <c r="Q61" s="42">
        <f>O61/N61*100</f>
        <v>40.73104377104377</v>
      </c>
    </row>
    <row r="62" spans="1:17" ht="14.25" customHeight="1">
      <c r="A62" s="63"/>
      <c r="B62" s="18">
        <v>482</v>
      </c>
      <c r="C62" s="15" t="s">
        <v>14</v>
      </c>
      <c r="D62" s="28">
        <v>17660184</v>
      </c>
      <c r="E62" s="28">
        <v>5883451</v>
      </c>
      <c r="F62" s="28">
        <v>1100000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f t="shared" si="25"/>
        <v>18760184</v>
      </c>
      <c r="O62" s="26">
        <f t="shared" si="25"/>
        <v>5883451</v>
      </c>
      <c r="P62" s="32">
        <f>N62-O62</f>
        <v>12876733</v>
      </c>
      <c r="Q62" s="42">
        <f>O62/N62*100</f>
        <v>31.36137150893616</v>
      </c>
    </row>
    <row r="63" spans="1:17" ht="14.25" customHeight="1">
      <c r="A63" s="63"/>
      <c r="B63" s="18">
        <v>483</v>
      </c>
      <c r="C63" s="15" t="s">
        <v>15</v>
      </c>
      <c r="D63" s="28">
        <v>0</v>
      </c>
      <c r="E63" s="28">
        <v>0</v>
      </c>
      <c r="F63" s="28">
        <v>60000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f t="shared" si="25"/>
        <v>60000</v>
      </c>
      <c r="O63" s="26">
        <f t="shared" si="25"/>
        <v>0</v>
      </c>
      <c r="P63" s="32">
        <f>N63-O63</f>
        <v>60000</v>
      </c>
      <c r="Q63" s="42">
        <f>O63/N63*100</f>
        <v>0</v>
      </c>
    </row>
    <row r="64" spans="1:17" ht="14.25" customHeight="1">
      <c r="A64" s="63"/>
      <c r="B64" s="18">
        <v>485</v>
      </c>
      <c r="C64" s="15" t="s">
        <v>16</v>
      </c>
      <c r="D64" s="28">
        <v>412000</v>
      </c>
      <c r="E64" s="28">
        <v>8000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6">
        <f t="shared" si="25"/>
        <v>412000</v>
      </c>
      <c r="O64" s="26">
        <f t="shared" si="25"/>
        <v>8000</v>
      </c>
      <c r="P64" s="32">
        <f>N64-O64</f>
        <v>404000</v>
      </c>
      <c r="Q64" s="42">
        <f>O64/N64*100</f>
        <v>1.9417475728155338</v>
      </c>
    </row>
    <row r="65" spans="1:14" ht="14.25" customHeight="1">
      <c r="A65" s="20"/>
      <c r="B65" s="21"/>
      <c r="C65" s="14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 customHeight="1">
      <c r="A66" s="78" t="s">
        <v>50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7" ht="1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4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23.2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</row>
    <row r="70" spans="1:17" ht="18.75" customHeight="1">
      <c r="A70" s="23"/>
      <c r="B70" s="23"/>
      <c r="C70" s="23" t="s">
        <v>65</v>
      </c>
      <c r="D70" s="75"/>
      <c r="E70" s="75"/>
      <c r="F70" s="22"/>
      <c r="G70" s="22"/>
      <c r="H70" s="22"/>
      <c r="I70" s="22"/>
      <c r="J70" s="22"/>
      <c r="K70" s="22"/>
      <c r="L70" s="22"/>
      <c r="M70" s="22"/>
      <c r="N70" s="76" t="s">
        <v>17</v>
      </c>
      <c r="O70" s="76"/>
      <c r="P70" s="76"/>
      <c r="Q70" s="76"/>
    </row>
    <row r="71" spans="1:17" ht="26.25" customHeight="1">
      <c r="A71" s="23"/>
      <c r="B71" s="23"/>
      <c r="C71" s="23" t="s">
        <v>66</v>
      </c>
      <c r="D71" s="75"/>
      <c r="E71" s="75"/>
      <c r="F71" s="22"/>
      <c r="G71" s="22"/>
      <c r="H71" s="22"/>
      <c r="K71" s="22"/>
      <c r="L71" s="22"/>
      <c r="M71" s="22"/>
      <c r="N71" s="77" t="s">
        <v>19</v>
      </c>
      <c r="O71" s="77"/>
      <c r="P71" s="77"/>
      <c r="Q71" s="77"/>
    </row>
    <row r="72" spans="1:14" ht="24.75" customHeight="1">
      <c r="A72" s="71"/>
      <c r="B72" s="71"/>
      <c r="C72" s="71"/>
      <c r="D72" s="75"/>
      <c r="E72" s="75"/>
      <c r="F72" s="22"/>
      <c r="G72" s="22"/>
      <c r="H72" s="22"/>
      <c r="I72" s="24"/>
      <c r="J72" s="24"/>
      <c r="K72" s="22"/>
      <c r="L72" s="22"/>
      <c r="M72" s="22"/>
      <c r="N72" s="22"/>
    </row>
    <row r="73" spans="1:14" ht="42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8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5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5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5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5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15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5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5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5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5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5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5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5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5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ht="15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ht="15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ht="15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15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ht="1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15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ht="15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15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ht="15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ht="15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15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ht="15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5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ht="15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ht="15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ht="15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ht="15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ht="15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ht="15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ht="15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ht="15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15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ht="15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ht="15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ht="22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ht="1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121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15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ht="15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ht="15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ht="15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ht="15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ht="15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ht="15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ht="15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15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5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15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5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ht="15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5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5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5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ht="15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15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15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ht="15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ht="15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15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ht="15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5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15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ht="15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ht="15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15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ht="15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ht="15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ht="15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ht="15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ht="15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ht="15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ht="15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ht="15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1:14" ht="15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ht="15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ht="15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ht="15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ht="15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</sheetData>
  <sheetProtection selectLockedCells="1" selectUnlockedCells="1"/>
  <mergeCells count="42">
    <mergeCell ref="A1:C1"/>
    <mergeCell ref="A66:N66"/>
    <mergeCell ref="D39:E39"/>
    <mergeCell ref="F39:G39"/>
    <mergeCell ref="H39:I39"/>
    <mergeCell ref="C5:G5"/>
    <mergeCell ref="H10:I10"/>
    <mergeCell ref="J10:K10"/>
    <mergeCell ref="N10:O10"/>
    <mergeCell ref="P10:P11"/>
    <mergeCell ref="A2:Q2"/>
    <mergeCell ref="C10:C11"/>
    <mergeCell ref="L10:M10"/>
    <mergeCell ref="A72:C72"/>
    <mergeCell ref="A69:Q69"/>
    <mergeCell ref="C39:C40"/>
    <mergeCell ref="D72:E72"/>
    <mergeCell ref="D70:E70"/>
    <mergeCell ref="N70:Q70"/>
    <mergeCell ref="N71:Q71"/>
    <mergeCell ref="J39:K39"/>
    <mergeCell ref="L39:M39"/>
    <mergeCell ref="D71:E71"/>
    <mergeCell ref="Q10:Q11"/>
    <mergeCell ref="Q39:Q40"/>
    <mergeCell ref="N39:O39"/>
    <mergeCell ref="P39:P40"/>
    <mergeCell ref="A67:Q68"/>
    <mergeCell ref="A35:Q37"/>
    <mergeCell ref="A32:A33"/>
    <mergeCell ref="A34:N34"/>
    <mergeCell ref="D10:E10"/>
    <mergeCell ref="F10:G10"/>
    <mergeCell ref="C6:E6"/>
    <mergeCell ref="A60:A64"/>
    <mergeCell ref="A57:A58"/>
    <mergeCell ref="A53:A56"/>
    <mergeCell ref="A45:A52"/>
    <mergeCell ref="A41:A44"/>
    <mergeCell ref="A20:A23"/>
    <mergeCell ref="A24:A27"/>
    <mergeCell ref="A28:A3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2024-03-20T12:42:25Z</cp:lastPrinted>
  <dcterms:created xsi:type="dcterms:W3CDTF">2010-06-28T08:20:16Z</dcterms:created>
  <dcterms:modified xsi:type="dcterms:W3CDTF">2024-03-20T13:14:40Z</dcterms:modified>
  <cp:category/>
  <cp:version/>
  <cp:contentType/>
  <cp:contentStatus/>
</cp:coreProperties>
</file>